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заказы 2022-2024\Осень 2025\"/>
    </mc:Choice>
  </mc:AlternateContent>
  <xr:revisionPtr revIDLastSave="0" documentId="13_ncr:1_{52162503-6B21-49EB-A41D-A614C2E0B4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ланк заказа" sheetId="2" r:id="rId1"/>
  </sheets>
  <calcPr calcId="181029"/>
</workbook>
</file>

<file path=xl/calcChain.xml><?xml version="1.0" encoding="utf-8"?>
<calcChain xmlns="http://schemas.openxmlformats.org/spreadsheetml/2006/main">
  <c r="D105" i="2" l="1"/>
  <c r="D78" i="2"/>
  <c r="D77" i="2"/>
  <c r="D79" i="2"/>
  <c r="D65" i="2"/>
  <c r="D36" i="2"/>
  <c r="D33" i="2" l="1"/>
  <c r="D74" i="2"/>
  <c r="D75" i="2"/>
  <c r="D76" i="2"/>
  <c r="D64" i="2"/>
  <c r="D119" i="2" l="1"/>
  <c r="D114" i="2"/>
  <c r="D104" i="2"/>
  <c r="D111" i="2"/>
  <c r="D88" i="2"/>
  <c r="D96" i="2"/>
  <c r="D95" i="2"/>
  <c r="D92" i="2"/>
  <c r="D54" i="2"/>
  <c r="F54" i="2"/>
  <c r="F33" i="2"/>
  <c r="D34" i="2"/>
  <c r="F34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18" i="2"/>
  <c r="D17" i="2"/>
  <c r="D19" i="2"/>
  <c r="D130" i="2"/>
  <c r="F130" i="2" s="1"/>
  <c r="D129" i="2"/>
  <c r="F129" i="2" s="1"/>
  <c r="D37" i="2" l="1"/>
  <c r="D38" i="2"/>
  <c r="D39" i="2"/>
  <c r="D40" i="2"/>
  <c r="D41" i="2"/>
  <c r="D42" i="2"/>
  <c r="D43" i="2"/>
  <c r="D44" i="2"/>
  <c r="D46" i="2"/>
  <c r="D47" i="2"/>
  <c r="D49" i="2"/>
  <c r="D51" i="2"/>
  <c r="D52" i="2"/>
  <c r="D53" i="2"/>
  <c r="D55" i="2"/>
  <c r="D56" i="2"/>
  <c r="D57" i="2"/>
  <c r="D59" i="2"/>
  <c r="D60" i="2"/>
  <c r="D61" i="2"/>
  <c r="D62" i="2"/>
  <c r="D63" i="2"/>
  <c r="D66" i="2"/>
  <c r="D68" i="2"/>
  <c r="D69" i="2"/>
  <c r="D70" i="2"/>
  <c r="D71" i="2"/>
  <c r="D72" i="2"/>
  <c r="D73" i="2"/>
  <c r="D80" i="2"/>
  <c r="D82" i="2"/>
  <c r="D83" i="2"/>
  <c r="D86" i="2"/>
  <c r="D87" i="2"/>
  <c r="D89" i="2"/>
  <c r="D91" i="2"/>
  <c r="D94" i="2"/>
  <c r="D97" i="2"/>
  <c r="D98" i="2"/>
  <c r="D99" i="2"/>
  <c r="D100" i="2"/>
  <c r="D101" i="2"/>
  <c r="D102" i="2"/>
  <c r="D103" i="2"/>
  <c r="D107" i="2"/>
  <c r="D108" i="2"/>
  <c r="D110" i="2"/>
  <c r="D113" i="2"/>
  <c r="D116" i="2"/>
  <c r="D117" i="2"/>
  <c r="D118" i="2"/>
  <c r="D120" i="2"/>
  <c r="D122" i="2"/>
  <c r="D123" i="2"/>
  <c r="D124" i="2"/>
  <c r="D126" i="2"/>
  <c r="D127" i="2"/>
  <c r="D132" i="2"/>
  <c r="D133" i="2"/>
  <c r="D134" i="2"/>
  <c r="D135" i="2"/>
  <c r="D136" i="2"/>
  <c r="F23" i="2"/>
  <c r="F24" i="2"/>
  <c r="F25" i="2"/>
  <c r="F26" i="2"/>
  <c r="F27" i="2"/>
  <c r="F28" i="2"/>
  <c r="F29" i="2"/>
  <c r="F30" i="2"/>
  <c r="F31" i="2"/>
  <c r="F32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5" i="2"/>
  <c r="F56" i="2"/>
  <c r="F57" i="2"/>
  <c r="F58" i="2"/>
  <c r="F59" i="2"/>
  <c r="F60" i="2"/>
  <c r="F61" i="2"/>
  <c r="F62" i="2"/>
  <c r="F63" i="2"/>
  <c r="F66" i="2"/>
  <c r="F67" i="2"/>
  <c r="F68" i="2"/>
  <c r="F69" i="2"/>
  <c r="F70" i="2"/>
  <c r="F71" i="2"/>
  <c r="F72" i="2"/>
  <c r="F73" i="2"/>
  <c r="F80" i="2"/>
  <c r="F81" i="2"/>
  <c r="F82" i="2"/>
  <c r="F83" i="2"/>
  <c r="F84" i="2"/>
  <c r="F85" i="2"/>
  <c r="F86" i="2"/>
  <c r="F87" i="2"/>
  <c r="F89" i="2"/>
  <c r="F90" i="2"/>
  <c r="F91" i="2"/>
  <c r="F93" i="2"/>
  <c r="F94" i="2"/>
  <c r="F97" i="2"/>
  <c r="F98" i="2"/>
  <c r="F99" i="2"/>
  <c r="F100" i="2"/>
  <c r="F101" i="2"/>
  <c r="F102" i="2"/>
  <c r="F103" i="2"/>
  <c r="F106" i="2"/>
  <c r="F107" i="2"/>
  <c r="F108" i="2"/>
  <c r="F109" i="2"/>
  <c r="F110" i="2"/>
  <c r="F112" i="2"/>
  <c r="F113" i="2"/>
  <c r="F115" i="2"/>
  <c r="F116" i="2"/>
  <c r="F117" i="2"/>
  <c r="F118" i="2"/>
  <c r="F120" i="2"/>
  <c r="F121" i="2"/>
  <c r="F122" i="2"/>
  <c r="F123" i="2"/>
  <c r="F124" i="2"/>
  <c r="F125" i="2"/>
  <c r="F131" i="2"/>
  <c r="F134" i="2"/>
  <c r="F136" i="2"/>
  <c r="F18" i="2"/>
  <c r="F19" i="2"/>
  <c r="F20" i="2"/>
  <c r="F21" i="2"/>
  <c r="F22" i="2"/>
  <c r="F126" i="2"/>
  <c r="F127" i="2"/>
  <c r="F128" i="2"/>
  <c r="F132" i="2"/>
  <c r="F133" i="2"/>
  <c r="F17" i="2"/>
  <c r="F135" i="2" l="1"/>
  <c r="E137" i="2"/>
  <c r="F137" i="2"/>
  <c r="D139" i="2" l="1"/>
  <c r="D137" i="2"/>
  <c r="D138" i="2" s="1"/>
  <c r="D140" i="2" s="1"/>
</calcChain>
</file>

<file path=xl/sharedStrings.xml><?xml version="1.0" encoding="utf-8"?>
<sst xmlns="http://schemas.openxmlformats.org/spreadsheetml/2006/main" count="141" uniqueCount="140">
  <si>
    <r>
      <t xml:space="preserve">Смородина черная </t>
    </r>
    <r>
      <rPr>
        <sz val="11"/>
        <color theme="1"/>
        <rFont val="Times New Roman"/>
        <family val="1"/>
        <charset val="204"/>
      </rPr>
      <t>(2х летки)</t>
    </r>
  </si>
  <si>
    <t xml:space="preserve">Малина </t>
  </si>
  <si>
    <r>
      <t xml:space="preserve">Яблоня полукультурка </t>
    </r>
    <r>
      <rPr>
        <sz val="11"/>
        <color theme="1"/>
        <rFont val="Times New Roman"/>
        <family val="1"/>
        <charset val="204"/>
      </rPr>
      <t>(2х летки)</t>
    </r>
    <r>
      <rPr>
        <b/>
        <sz val="11"/>
        <color theme="1"/>
        <rFont val="Times New Roman"/>
        <family val="1"/>
        <charset val="204"/>
      </rPr>
      <t xml:space="preserve">                      </t>
    </r>
  </si>
  <si>
    <r>
      <t xml:space="preserve">Яблоня  крупноплодная </t>
    </r>
    <r>
      <rPr>
        <sz val="11"/>
        <color theme="1"/>
        <rFont val="Times New Roman"/>
        <family val="1"/>
        <charset val="204"/>
      </rPr>
      <t>(2х летки)</t>
    </r>
    <r>
      <rPr>
        <b/>
        <sz val="11"/>
        <color theme="1"/>
        <rFont val="Times New Roman"/>
        <family val="1"/>
        <charset val="204"/>
      </rPr>
      <t xml:space="preserve">       </t>
    </r>
  </si>
  <si>
    <r>
      <t xml:space="preserve">Облепиха </t>
    </r>
    <r>
      <rPr>
        <sz val="11"/>
        <color theme="1"/>
        <rFont val="Times New Roman"/>
        <family val="1"/>
        <charset val="204"/>
      </rPr>
      <t>(2х летки)   сорт Чуйская</t>
    </r>
  </si>
  <si>
    <r>
      <t xml:space="preserve">Смородина альпийская </t>
    </r>
    <r>
      <rPr>
        <sz val="11"/>
        <color theme="1"/>
        <rFont val="Times New Roman"/>
        <family val="1"/>
        <charset val="204"/>
      </rPr>
      <t>(2х летки)</t>
    </r>
  </si>
  <si>
    <r>
      <t xml:space="preserve">Черемуха </t>
    </r>
    <r>
      <rPr>
        <sz val="11"/>
        <color theme="1"/>
        <rFont val="Times New Roman"/>
        <family val="1"/>
        <charset val="204"/>
      </rPr>
      <t>(2х летки)</t>
    </r>
    <r>
      <rPr>
        <b/>
        <sz val="11"/>
        <color theme="1"/>
        <rFont val="Times New Roman"/>
        <family val="1"/>
        <charset val="204"/>
      </rPr>
      <t xml:space="preserve">    </t>
    </r>
    <r>
      <rPr>
        <sz val="11"/>
        <color theme="1"/>
        <rFont val="Times New Roman"/>
        <family val="1"/>
        <charset val="204"/>
      </rPr>
      <t>сорт  Виргинская</t>
    </r>
  </si>
  <si>
    <r>
      <t xml:space="preserve">Черноплодная рябина </t>
    </r>
    <r>
      <rPr>
        <sz val="11"/>
        <color theme="1"/>
        <rFont val="Times New Roman"/>
        <family val="1"/>
        <charset val="204"/>
      </rPr>
      <t>(2х летки)</t>
    </r>
  </si>
  <si>
    <t xml:space="preserve">Пузыреплодник  </t>
  </si>
  <si>
    <r>
      <t xml:space="preserve">Рябинолистник </t>
    </r>
    <r>
      <rPr>
        <sz val="11"/>
        <color theme="1"/>
        <rFont val="Times New Roman"/>
        <family val="1"/>
        <charset val="204"/>
      </rPr>
      <t>(2х летки)</t>
    </r>
  </si>
  <si>
    <t>Астильба</t>
  </si>
  <si>
    <r>
      <t xml:space="preserve">Бадан </t>
    </r>
    <r>
      <rPr>
        <sz val="11"/>
        <color theme="1"/>
        <rFont val="Times New Roman"/>
        <family val="1"/>
        <charset val="204"/>
      </rPr>
      <t>(деленка)</t>
    </r>
  </si>
  <si>
    <t>Наименование</t>
  </si>
  <si>
    <t xml:space="preserve">сорт Бакчарский Великан </t>
  </si>
  <si>
    <t xml:space="preserve">сорт Томичка </t>
  </si>
  <si>
    <t>сорт Гордость Бакчара</t>
  </si>
  <si>
    <t>сорт Сильгинка</t>
  </si>
  <si>
    <t>сорт Сибирячка</t>
  </si>
  <si>
    <t>сорт Бакчарская Юбилейная</t>
  </si>
  <si>
    <t xml:space="preserve">сорт Мамонтенок </t>
  </si>
  <si>
    <t>сорт Дочь Великана</t>
  </si>
  <si>
    <t>сорт Синий Шарик</t>
  </si>
  <si>
    <t>сорт Югана</t>
  </si>
  <si>
    <t>сорт Изумрудная</t>
  </si>
  <si>
    <t>сорт Стрежевчанка</t>
  </si>
  <si>
    <t>сорт Восторг</t>
  </si>
  <si>
    <t>сорт Уссульга</t>
  </si>
  <si>
    <t>сорт Синий утес</t>
  </si>
  <si>
    <t>сорт Лавина</t>
  </si>
  <si>
    <t>Введите ФИО (полностью)</t>
  </si>
  <si>
    <t>Введите паспортные данные получателя груза</t>
  </si>
  <si>
    <t xml:space="preserve">Цена </t>
  </si>
  <si>
    <t>сорт Гармония</t>
  </si>
  <si>
    <t>сорт Нилга</t>
  </si>
  <si>
    <t>сорт Нюрсинка</t>
  </si>
  <si>
    <t>сорт Плотнокистная</t>
  </si>
  <si>
    <t>сорт Соболинка</t>
  </si>
  <si>
    <t>сорт Суйга</t>
  </si>
  <si>
    <t>сорт Тикзо</t>
  </si>
  <si>
    <t>сорт Чая</t>
  </si>
  <si>
    <t>сорт Шаровидная</t>
  </si>
  <si>
    <t xml:space="preserve">Введите Количество </t>
  </si>
  <si>
    <t>Укажите контактный телефон</t>
  </si>
  <si>
    <t>Укажите электронную почту</t>
  </si>
  <si>
    <t>Укажите Ближайший терминал ТК "ПЭК"</t>
  </si>
  <si>
    <t xml:space="preserve">https://pecom.ru/map/ </t>
  </si>
  <si>
    <t>ссылка на сайт ТК</t>
  </si>
  <si>
    <t>сорт Ночка</t>
  </si>
  <si>
    <t>сорт Красный крест</t>
  </si>
  <si>
    <t>сорт Зоренька Алтая</t>
  </si>
  <si>
    <t>сорт Колокольчик</t>
  </si>
  <si>
    <t>сорт Огонек</t>
  </si>
  <si>
    <t>сорт Блестящая</t>
  </si>
  <si>
    <t>сорт Добрая</t>
  </si>
  <si>
    <r>
      <t>Смородина красная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(2х летки)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</si>
  <si>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Смородина белая (2х летки) </t>
  </si>
  <si>
    <t>сорт Белая Смольяниновой</t>
  </si>
  <si>
    <t>сорт Чуйская (муж)</t>
  </si>
  <si>
    <t>сорт Чуйская (жен)</t>
  </si>
  <si>
    <t>Другие культуры</t>
  </si>
  <si>
    <t>Вишня бессея</t>
  </si>
  <si>
    <r>
      <t xml:space="preserve">Ирга </t>
    </r>
    <r>
      <rPr>
        <sz val="11"/>
        <color theme="1"/>
        <rFont val="Times New Roman"/>
        <family val="1"/>
        <charset val="204"/>
      </rPr>
      <t>(2х летки) Колосистая</t>
    </r>
  </si>
  <si>
    <r>
      <t xml:space="preserve">Лапчатка (Курильский чай) </t>
    </r>
    <r>
      <rPr>
        <sz val="11"/>
        <color theme="1"/>
        <rFont val="Times New Roman"/>
        <family val="1"/>
        <charset val="204"/>
      </rPr>
      <t>(2х летки)</t>
    </r>
  </si>
  <si>
    <t>сорт Японская</t>
  </si>
  <si>
    <t>сорт Билардо</t>
  </si>
  <si>
    <r>
      <t xml:space="preserve">Спирея </t>
    </r>
    <r>
      <rPr>
        <sz val="11"/>
        <color theme="1"/>
        <rFont val="Times New Roman"/>
        <family val="1"/>
        <charset val="204"/>
      </rPr>
      <t>(2х летки)</t>
    </r>
  </si>
  <si>
    <t>сорт Жолобовская</t>
  </si>
  <si>
    <t>сорт Вигоровская</t>
  </si>
  <si>
    <t>Калина (2х летки)</t>
  </si>
  <si>
    <t>Сирень</t>
  </si>
  <si>
    <r>
      <t>сорт  Венгерская</t>
    </r>
    <r>
      <rPr>
        <sz val="11"/>
        <color theme="1"/>
        <rFont val="Times New Roman"/>
        <family val="1"/>
        <charset val="204"/>
      </rPr>
      <t xml:space="preserve">  (2х летки) </t>
    </r>
  </si>
  <si>
    <t>Астильба Диамант (БЕЛАЯ)</t>
  </si>
  <si>
    <t>Астильба розовая</t>
  </si>
  <si>
    <t>зеленый</t>
  </si>
  <si>
    <t>Бульденеж</t>
  </si>
  <si>
    <t>желтая</t>
  </si>
  <si>
    <t>Тайга (сиреневый)</t>
  </si>
  <si>
    <t>Снежный нарым (белый)</t>
  </si>
  <si>
    <t>Оленька (розовый)</t>
  </si>
  <si>
    <t>Карл Брюллов (розовый)</t>
  </si>
  <si>
    <r>
      <t xml:space="preserve">Пион </t>
    </r>
    <r>
      <rPr>
        <sz val="11"/>
        <color theme="1"/>
        <rFont val="Times New Roman"/>
        <family val="1"/>
        <charset val="204"/>
      </rPr>
      <t xml:space="preserve"> (2х летние укор. черенки</t>
    </r>
    <r>
      <rPr>
        <b/>
        <sz val="11"/>
        <color theme="1"/>
        <rFont val="Times New Roman"/>
        <family val="1"/>
        <charset val="204"/>
      </rPr>
      <t>)</t>
    </r>
  </si>
  <si>
    <t>Дюшесе де Немур (белый)</t>
  </si>
  <si>
    <t>Жанна д'Арк (розовый)</t>
  </si>
  <si>
    <t>Марешаль мак Магон (малиновый)</t>
  </si>
  <si>
    <t>Лилейник сортовой</t>
  </si>
  <si>
    <t>Лактюрн Лей (розово-бежевый)</t>
  </si>
  <si>
    <t>Керри Куин (красно-коричневый)</t>
  </si>
  <si>
    <r>
      <t xml:space="preserve">Ирис бородатый Dot and Dash </t>
    </r>
    <r>
      <rPr>
        <sz val="11"/>
        <color theme="1"/>
        <rFont val="Times New Roman"/>
        <family val="1"/>
        <charset val="204"/>
      </rPr>
      <t>(деленка)</t>
    </r>
  </si>
  <si>
    <t>сибирский Blue King (голубой)</t>
  </si>
  <si>
    <t>сибирский фиолетовый</t>
  </si>
  <si>
    <t>сибирский Эол (белый)</t>
  </si>
  <si>
    <t>сорт Алтайское пурпуровое</t>
  </si>
  <si>
    <t>сорт Горноалтайское</t>
  </si>
  <si>
    <t>сорт Жебровское</t>
  </si>
  <si>
    <t>сорт Уральское наливное</t>
  </si>
  <si>
    <t>сорт Алтайское багряное</t>
  </si>
  <si>
    <t>сорт Милена</t>
  </si>
  <si>
    <t>сорт Белый налив</t>
  </si>
  <si>
    <t>сорт Сувенир Алтая</t>
  </si>
  <si>
    <t>сорт Сурхурай</t>
  </si>
  <si>
    <t>сорт Уэлси</t>
  </si>
  <si>
    <t>сорт Чудное</t>
  </si>
  <si>
    <t>сорт Мелба</t>
  </si>
  <si>
    <t>сорт Папировка</t>
  </si>
  <si>
    <t>Стоимость</t>
  </si>
  <si>
    <t>Итого</t>
  </si>
  <si>
    <t>Всего к оплате</t>
  </si>
  <si>
    <t>Упаковка посадочного материала (10% от суммы заказа)</t>
  </si>
  <si>
    <t>Доставка посадочного материала до г. Томск (в т.ч.  до терминала ТК в г. Томск  ) - 2,5 руб. за 1 саженец</t>
  </si>
  <si>
    <t>Необходимо заполнить желтые поля</t>
  </si>
  <si>
    <t>данная цена действует только до 28 февраля, далее 190 руб./шт.</t>
  </si>
  <si>
    <t>оранжевый</t>
  </si>
  <si>
    <t>желтый</t>
  </si>
  <si>
    <r>
      <t xml:space="preserve">Лилейник </t>
    </r>
    <r>
      <rPr>
        <sz val="11"/>
        <color theme="1"/>
        <rFont val="Times New Roman"/>
        <family val="1"/>
        <charset val="204"/>
      </rPr>
      <t>(деленка)</t>
    </r>
  </si>
  <si>
    <r>
      <t xml:space="preserve">Ирис </t>
    </r>
    <r>
      <rPr>
        <sz val="11"/>
        <color theme="1"/>
        <rFont val="Times New Roman"/>
        <family val="1"/>
        <charset val="204"/>
      </rPr>
      <t>(деленка)</t>
    </r>
  </si>
  <si>
    <r>
      <t xml:space="preserve">Жимолость </t>
    </r>
    <r>
      <rPr>
        <sz val="14"/>
        <color theme="1"/>
        <rFont val="Times New Roman"/>
        <family val="1"/>
        <charset val="204"/>
      </rPr>
      <t xml:space="preserve">(3х летки) </t>
    </r>
    <r>
      <rPr>
        <sz val="14"/>
        <color rgb="FFFF0000"/>
        <rFont val="Times New Roman"/>
        <family val="1"/>
        <charset val="204"/>
      </rPr>
      <t>(при покупке свыше 300 шт. саженцев 1 сорта скидка - 5 руб./ед. на данный сорт, скидка на сорта по Акции не распространяется)</t>
    </r>
  </si>
  <si>
    <t>Бланк заказа для оптового заказа Осень 2025 г.</t>
  </si>
  <si>
    <t>перспективные формы 2-5-20</t>
  </si>
  <si>
    <t>сорт Барнаульская</t>
  </si>
  <si>
    <t>сорт Рубиновая</t>
  </si>
  <si>
    <t>сорт Синап Минусинский</t>
  </si>
  <si>
    <t>сорт Китайка золотая</t>
  </si>
  <si>
    <t>сорт Пепин Шафранный</t>
  </si>
  <si>
    <t>сорт Толунай</t>
  </si>
  <si>
    <t>сорт Амурская (2х летки)</t>
  </si>
  <si>
    <t>серая "Грефшейм"</t>
  </si>
  <si>
    <t>сорт Невеста</t>
  </si>
  <si>
    <t>сорт "Таежные рубины"</t>
  </si>
  <si>
    <t>сорт "Абботсвуд" белая</t>
  </si>
  <si>
    <t>Снежноягодник</t>
  </si>
  <si>
    <t>Ред Барон (темно-красный листья)</t>
  </si>
  <si>
    <t>Васюганье (малиновый)</t>
  </si>
  <si>
    <r>
      <t xml:space="preserve">сорт Услада </t>
    </r>
    <r>
      <rPr>
        <sz val="11"/>
        <color rgb="FFFF0000"/>
        <rFont val="Times New Roman"/>
        <family val="1"/>
        <charset val="204"/>
      </rPr>
      <t>(не более 25 шт. в 1 заказе)</t>
    </r>
  </si>
  <si>
    <t>сорт Неволинское</t>
  </si>
  <si>
    <t>сорт Алтайская Юбилейная</t>
  </si>
  <si>
    <t>сорт Боровинка</t>
  </si>
  <si>
    <t>сорт Сибирская Красавица</t>
  </si>
  <si>
    <t xml:space="preserve"> </t>
  </si>
  <si>
    <t>Флокс (укор.черенки)</t>
  </si>
  <si>
    <r>
      <t xml:space="preserve">Жимолость Татарская (декоративная) </t>
    </r>
    <r>
      <rPr>
        <sz val="11"/>
        <color theme="1"/>
        <rFont val="Times New Roman"/>
        <family val="1"/>
        <charset val="204"/>
      </rPr>
      <t>(2х летки)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</si>
</sst>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9">
    <xf numFmtId="0" fontId="0" fillId="0" borderId="0" xfId="0"/>
    <xf numFmtId="164" fontId="0" fillId="0" borderId="1" xfId="0" applyNumberFormat="1" applyBorder="1"/>
    <xf numFmtId="164" fontId="0" fillId="0" borderId="14" xfId="0" applyNumberFormat="1" applyBorder="1"/>
    <xf numFmtId="0" fontId="0" fillId="3" borderId="0" xfId="0" applyFill="1"/>
    <xf numFmtId="0" fontId="4" fillId="0" borderId="17" xfId="0" applyFont="1" applyBorder="1" applyAlignment="1">
      <alignment horizontal="center"/>
    </xf>
    <xf numFmtId="164" fontId="0" fillId="0" borderId="18" xfId="0" applyNumberFormat="1" applyBorder="1"/>
    <xf numFmtId="0" fontId="0" fillId="0" borderId="19" xfId="0" applyBorder="1"/>
    <xf numFmtId="0" fontId="0" fillId="0" borderId="18" xfId="0" applyBorder="1" applyAlignment="1">
      <alignment horizontal="center" wrapText="1"/>
    </xf>
    <xf numFmtId="0" fontId="2" fillId="0" borderId="6" xfId="0" applyFont="1" applyBorder="1" applyAlignment="1">
      <alignment horizontal="left" vertical="center" wrapText="1" indent="11"/>
    </xf>
    <xf numFmtId="0" fontId="2" fillId="0" borderId="8" xfId="0" applyFont="1" applyBorder="1" applyAlignment="1">
      <alignment horizontal="left" vertical="center" wrapText="1" indent="11"/>
    </xf>
    <xf numFmtId="0" fontId="8" fillId="0" borderId="0" xfId="1"/>
    <xf numFmtId="0" fontId="2" fillId="3" borderId="6" xfId="0" applyFont="1" applyFill="1" applyBorder="1" applyAlignment="1">
      <alignment horizontal="left" vertical="center" wrapText="1" indent="11"/>
    </xf>
    <xf numFmtId="0" fontId="2" fillId="3" borderId="8" xfId="0" applyFont="1" applyFill="1" applyBorder="1" applyAlignment="1">
      <alignment horizontal="left" vertical="center" wrapText="1" indent="11"/>
    </xf>
    <xf numFmtId="0" fontId="2" fillId="3" borderId="13" xfId="0" applyFont="1" applyFill="1" applyBorder="1" applyAlignment="1">
      <alignment horizontal="left" vertical="center" wrapText="1" indent="11"/>
    </xf>
    <xf numFmtId="0" fontId="2" fillId="0" borderId="13" xfId="0" applyFont="1" applyBorder="1" applyAlignment="1">
      <alignment horizontal="left" vertical="center" wrapText="1" indent="11"/>
    </xf>
    <xf numFmtId="0" fontId="1" fillId="4" borderId="17" xfId="0" applyFont="1" applyFill="1" applyBorder="1" applyAlignment="1">
      <alignment wrapText="1"/>
    </xf>
    <xf numFmtId="0" fontId="1" fillId="4" borderId="25" xfId="0" applyFont="1" applyFill="1" applyBorder="1" applyAlignment="1">
      <alignment wrapText="1"/>
    </xf>
    <xf numFmtId="164" fontId="0" fillId="3" borderId="9" xfId="0" applyNumberFormat="1" applyFill="1" applyBorder="1"/>
    <xf numFmtId="0" fontId="1" fillId="4" borderId="21" xfId="0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6" fillId="4" borderId="4" xfId="0" applyFont="1" applyFill="1" applyBorder="1" applyAlignment="1">
      <alignment wrapText="1"/>
    </xf>
    <xf numFmtId="0" fontId="6" fillId="4" borderId="16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4" borderId="18" xfId="0" applyFont="1" applyFill="1" applyBorder="1" applyAlignment="1">
      <alignment wrapText="1"/>
    </xf>
    <xf numFmtId="0" fontId="11" fillId="0" borderId="0" xfId="0" applyFont="1"/>
    <xf numFmtId="0" fontId="2" fillId="0" borderId="31" xfId="0" applyFont="1" applyBorder="1" applyAlignment="1">
      <alignment horizontal="left" vertical="center" wrapText="1" indent="11"/>
    </xf>
    <xf numFmtId="164" fontId="0" fillId="3" borderId="23" xfId="0" applyNumberFormat="1" applyFill="1" applyBorder="1"/>
    <xf numFmtId="164" fontId="0" fillId="3" borderId="1" xfId="0" applyNumberFormat="1" applyFill="1" applyBorder="1"/>
    <xf numFmtId="164" fontId="0" fillId="3" borderId="14" xfId="0" applyNumberFormat="1" applyFill="1" applyBorder="1"/>
    <xf numFmtId="164" fontId="0" fillId="3" borderId="26" xfId="0" applyNumberFormat="1" applyFill="1" applyBorder="1"/>
    <xf numFmtId="164" fontId="0" fillId="3" borderId="18" xfId="0" applyNumberFormat="1" applyFill="1" applyBorder="1"/>
    <xf numFmtId="164" fontId="0" fillId="3" borderId="32" xfId="0" applyNumberFormat="1" applyFill="1" applyBorder="1"/>
    <xf numFmtId="164" fontId="0" fillId="0" borderId="7" xfId="0" applyNumberFormat="1" applyBorder="1"/>
    <xf numFmtId="164" fontId="6" fillId="4" borderId="4" xfId="0" applyNumberFormat="1" applyFont="1" applyFill="1" applyBorder="1" applyAlignment="1">
      <alignment wrapText="1"/>
    </xf>
    <xf numFmtId="164" fontId="0" fillId="0" borderId="15" xfId="0" applyNumberFormat="1" applyBorder="1"/>
    <xf numFmtId="164" fontId="6" fillId="4" borderId="5" xfId="0" applyNumberFormat="1" applyFont="1" applyFill="1" applyBorder="1" applyAlignment="1">
      <alignment wrapText="1"/>
    </xf>
    <xf numFmtId="164" fontId="0" fillId="0" borderId="10" xfId="0" applyNumberFormat="1" applyBorder="1"/>
    <xf numFmtId="164" fontId="6" fillId="4" borderId="16" xfId="0" applyNumberFormat="1" applyFont="1" applyFill="1" applyBorder="1" applyAlignment="1">
      <alignment wrapText="1"/>
    </xf>
    <xf numFmtId="164" fontId="6" fillId="4" borderId="19" xfId="0" applyNumberFormat="1" applyFont="1" applyFill="1" applyBorder="1" applyAlignment="1">
      <alignment wrapText="1"/>
    </xf>
    <xf numFmtId="164" fontId="3" fillId="4" borderId="4" xfId="0" applyNumberFormat="1" applyFont="1" applyFill="1" applyBorder="1" applyAlignment="1">
      <alignment wrapText="1"/>
    </xf>
    <xf numFmtId="164" fontId="3" fillId="4" borderId="5" xfId="0" applyNumberFormat="1" applyFont="1" applyFill="1" applyBorder="1" applyAlignment="1">
      <alignment wrapText="1"/>
    </xf>
    <xf numFmtId="164" fontId="0" fillId="0" borderId="27" xfId="0" applyNumberFormat="1" applyBorder="1"/>
    <xf numFmtId="164" fontId="0" fillId="0" borderId="19" xfId="0" applyNumberFormat="1" applyBorder="1"/>
    <xf numFmtId="164" fontId="0" fillId="0" borderId="24" xfId="0" applyNumberFormat="1" applyBorder="1"/>
    <xf numFmtId="164" fontId="5" fillId="0" borderId="5" xfId="0" applyNumberFormat="1" applyFont="1" applyBorder="1"/>
    <xf numFmtId="164" fontId="5" fillId="0" borderId="7" xfId="0" applyNumberFormat="1" applyFont="1" applyBorder="1"/>
    <xf numFmtId="164" fontId="5" fillId="0" borderId="10" xfId="0" applyNumberFormat="1" applyFont="1" applyBorder="1"/>
    <xf numFmtId="164" fontId="0" fillId="3" borderId="28" xfId="0" applyNumberFormat="1" applyFill="1" applyBorder="1"/>
    <xf numFmtId="0" fontId="0" fillId="2" borderId="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9" fillId="0" borderId="8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0" fillId="0" borderId="0" xfId="0" applyAlignment="1">
      <alignment horizontal="center"/>
    </xf>
    <xf numFmtId="0" fontId="6" fillId="4" borderId="11" xfId="0" applyFont="1" applyFill="1" applyBorder="1" applyAlignment="1">
      <alignment horizontal="left" wrapText="1"/>
    </xf>
    <xf numFmtId="0" fontId="6" fillId="4" borderId="12" xfId="0" applyFont="1" applyFill="1" applyBorder="1" applyAlignment="1">
      <alignment horizontal="left" wrapText="1"/>
    </xf>
    <xf numFmtId="0" fontId="0" fillId="0" borderId="6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3" fillId="4" borderId="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11" xfId="0" applyFont="1" applyFill="1" applyBorder="1" applyAlignment="1">
      <alignment horizontal="left" wrapText="1"/>
    </xf>
    <xf numFmtId="0" fontId="3" fillId="4" borderId="12" xfId="0" applyFont="1" applyFill="1" applyBorder="1" applyAlignment="1">
      <alignment horizontal="left" wrapText="1"/>
    </xf>
    <xf numFmtId="0" fontId="9" fillId="0" borderId="3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6" fillId="4" borderId="2" xfId="0" applyFont="1" applyFill="1" applyBorder="1" applyAlignment="1">
      <alignment horizontal="center" wrapText="1"/>
    </xf>
    <xf numFmtId="0" fontId="6" fillId="4" borderId="28" xfId="0" applyFont="1" applyFill="1" applyBorder="1" applyAlignment="1">
      <alignment horizontal="center" wrapText="1"/>
    </xf>
    <xf numFmtId="0" fontId="6" fillId="4" borderId="22" xfId="0" applyFont="1" applyFill="1" applyBorder="1" applyAlignment="1">
      <alignment horizontal="left" wrapText="1"/>
    </xf>
    <xf numFmtId="0" fontId="6" fillId="4" borderId="20" xfId="0" applyFont="1" applyFill="1" applyBorder="1" applyAlignment="1">
      <alignment horizontal="left" wrapText="1"/>
    </xf>
    <xf numFmtId="0" fontId="6" fillId="4" borderId="11" xfId="0" applyFont="1" applyFill="1" applyBorder="1" applyAlignment="1">
      <alignment horizontal="center" wrapText="1"/>
    </xf>
    <xf numFmtId="0" fontId="6" fillId="4" borderId="29" xfId="0" applyFont="1" applyFill="1" applyBorder="1" applyAlignment="1">
      <alignment horizontal="center" wrapText="1"/>
    </xf>
    <xf numFmtId="0" fontId="0" fillId="2" borderId="0" xfId="0" applyFill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6" fillId="4" borderId="30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14654</xdr:colOff>
      <xdr:row>0</xdr:row>
      <xdr:rowOff>0</xdr:rowOff>
    </xdr:from>
    <xdr:to>
      <xdr:col>7</xdr:col>
      <xdr:colOff>113616</xdr:colOff>
      <xdr:row>14</xdr:row>
      <xdr:rowOff>294591</xdr:rowOff>
    </xdr:to>
    <xdr:sp macro="" textlink="">
      <xdr:nvSpPr>
        <xdr:cNvPr id="2" name="Взрыв: 8 точек 1">
          <a:extLst>
            <a:ext uri="{FF2B5EF4-FFF2-40B4-BE49-F238E27FC236}">
              <a16:creationId xmlns:a16="http://schemas.microsoft.com/office/drawing/2014/main" id="{15DB64B1-FE03-DDE0-F0C2-A6E5287D5559}"/>
            </a:ext>
          </a:extLst>
        </xdr:cNvPr>
        <xdr:cNvSpPr/>
      </xdr:nvSpPr>
      <xdr:spPr>
        <a:xfrm>
          <a:off x="5070231" y="0"/>
          <a:ext cx="2414270" cy="3071495"/>
        </a:xfrm>
        <a:prstGeom prst="irregularSeal1">
          <a:avLst/>
        </a:prstGeom>
        <a:solidFill>
          <a:schemeClr val="bg2"/>
        </a:solidFill>
        <a:ln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ru-RU"/>
        </a:p>
      </xdr:txBody>
    </xdr:sp>
    <xdr:clientData/>
  </xdr:twoCellAnchor>
  <xdr:twoCellAnchor>
    <xdr:from>
      <xdr:col>3</xdr:col>
      <xdr:colOff>412164</xdr:colOff>
      <xdr:row>3</xdr:row>
      <xdr:rowOff>88558</xdr:rowOff>
    </xdr:from>
    <xdr:to>
      <xdr:col>6</xdr:col>
      <xdr:colOff>395361</xdr:colOff>
      <xdr:row>12</xdr:row>
      <xdr:rowOff>26328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285ECE92-3C2A-5063-6784-5AB77ADDBF51}"/>
            </a:ext>
          </a:extLst>
        </xdr:cNvPr>
        <xdr:cNvSpPr txBox="1">
          <a:spLocks noChangeArrowheads="1"/>
        </xdr:cNvSpPr>
      </xdr:nvSpPr>
      <xdr:spPr bwMode="auto">
        <a:xfrm>
          <a:off x="5467741" y="762635"/>
          <a:ext cx="1690370" cy="1652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ru-RU" sz="900">
              <a:solidFill>
                <a:srgbClr val="FF0000"/>
              </a:solidFill>
              <a:effectLst/>
              <a:latin typeface="Calibri" panose="020F0502020204030204" pitchFamily="34" charset="0"/>
              <a:ea typeface="SimSun" panose="02010600030101010101" pitchFamily="2" charset="-122"/>
              <a:cs typeface="SimSun" panose="02010600030101010101" pitchFamily="2" charset="-122"/>
            </a:rPr>
            <a:t>Акция!</a:t>
          </a:r>
          <a:endParaRPr lang="ru-RU" sz="1100">
            <a:effectLst/>
            <a:latin typeface="Calibri" panose="020F0502020204030204" pitchFamily="34" charset="0"/>
            <a:ea typeface="SimSun" panose="02010600030101010101" pitchFamily="2" charset="-122"/>
            <a:cs typeface="SimSun" panose="02010600030101010101" pitchFamily="2" charset="-122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ru-RU" sz="900">
              <a:solidFill>
                <a:srgbClr val="FF0000"/>
              </a:solidFill>
              <a:effectLst/>
              <a:latin typeface="Calibri" panose="020F0502020204030204" pitchFamily="34" charset="0"/>
              <a:ea typeface="SimSun" panose="02010600030101010101" pitchFamily="2" charset="-122"/>
              <a:cs typeface="SimSun" panose="02010600030101010101" pitchFamily="2" charset="-122"/>
            </a:rPr>
            <a:t>Только до 28 февраля!</a:t>
          </a:r>
          <a:endParaRPr lang="ru-RU" sz="1100">
            <a:effectLst/>
            <a:latin typeface="Calibri" panose="020F0502020204030204" pitchFamily="34" charset="0"/>
            <a:ea typeface="SimSun" panose="02010600030101010101" pitchFamily="2" charset="-122"/>
            <a:cs typeface="SimSun" panose="02010600030101010101" pitchFamily="2" charset="-122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ru-RU" sz="900">
              <a:solidFill>
                <a:srgbClr val="FF0000"/>
              </a:solidFill>
              <a:effectLst/>
              <a:latin typeface="Calibri" panose="020F0502020204030204" pitchFamily="34" charset="0"/>
              <a:ea typeface="SimSun" panose="02010600030101010101" pitchFamily="2" charset="-122"/>
              <a:cs typeface="SimSun" panose="02010600030101010101" pitchFamily="2" charset="-122"/>
            </a:rPr>
            <a:t>Купите саженцы жимолости сорт «Стрежевчанка» и «Гордость Бакчара» по 150 руб. вместо 190 руб.</a:t>
          </a:r>
          <a:endParaRPr lang="ru-RU" sz="1100">
            <a:effectLst/>
            <a:latin typeface="Calibri" panose="020F0502020204030204" pitchFamily="34" charset="0"/>
            <a:ea typeface="SimSun" panose="02010600030101010101" pitchFamily="2" charset="-122"/>
            <a:cs typeface="SimSun" panose="02010600030101010101" pitchFamily="2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ecom.ru/ma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40"/>
  <sheetViews>
    <sheetView tabSelected="1" zoomScale="85" zoomScaleNormal="85" workbookViewId="0">
      <selection activeCell="A6" sqref="A6"/>
    </sheetView>
  </sheetViews>
  <sheetFormatPr defaultRowHeight="15" x14ac:dyDescent="0.25"/>
  <cols>
    <col min="1" max="1" width="42.42578125" customWidth="1"/>
    <col min="2" max="2" width="19.140625" customWidth="1"/>
    <col min="3" max="3" width="12.85546875" customWidth="1"/>
    <col min="4" max="4" width="25.5703125" customWidth="1"/>
    <col min="5" max="5" width="10.28515625" hidden="1" customWidth="1"/>
    <col min="6" max="6" width="0" hidden="1" customWidth="1"/>
  </cols>
  <sheetData>
    <row r="1" spans="1:4" ht="23.25" x14ac:dyDescent="0.35">
      <c r="A1" s="77" t="s">
        <v>116</v>
      </c>
      <c r="B1" s="77"/>
      <c r="C1" s="77"/>
    </row>
    <row r="2" spans="1:4" x14ac:dyDescent="0.25">
      <c r="A2" s="22"/>
      <c r="B2" s="22"/>
      <c r="C2" s="22"/>
    </row>
    <row r="3" spans="1:4" x14ac:dyDescent="0.25">
      <c r="A3" s="57" t="s">
        <v>109</v>
      </c>
      <c r="B3" s="57"/>
      <c r="C3" s="57"/>
      <c r="D3" s="57"/>
    </row>
    <row r="4" spans="1:4" x14ac:dyDescent="0.25">
      <c r="A4" s="23" t="s">
        <v>29</v>
      </c>
    </row>
    <row r="5" spans="1:4" x14ac:dyDescent="0.25">
      <c r="A5" s="76" t="s">
        <v>137</v>
      </c>
      <c r="B5" s="76"/>
      <c r="C5" s="76"/>
    </row>
    <row r="6" spans="1:4" x14ac:dyDescent="0.25">
      <c r="A6" s="23" t="s">
        <v>30</v>
      </c>
    </row>
    <row r="7" spans="1:4" x14ac:dyDescent="0.25">
      <c r="A7" s="76"/>
      <c r="B7" s="76"/>
      <c r="C7" s="76"/>
    </row>
    <row r="8" spans="1:4" x14ac:dyDescent="0.25">
      <c r="A8" s="23" t="s">
        <v>42</v>
      </c>
    </row>
    <row r="9" spans="1:4" s="3" customFormat="1" x14ac:dyDescent="0.25">
      <c r="A9" s="76"/>
      <c r="B9" s="76"/>
      <c r="C9" s="76"/>
    </row>
    <row r="10" spans="1:4" x14ac:dyDescent="0.25">
      <c r="A10" s="23" t="s">
        <v>43</v>
      </c>
    </row>
    <row r="11" spans="1:4" x14ac:dyDescent="0.25">
      <c r="A11" s="76"/>
      <c r="B11" s="76"/>
      <c r="C11" s="76"/>
    </row>
    <row r="12" spans="1:4" x14ac:dyDescent="0.25">
      <c r="A12" s="23" t="s">
        <v>44</v>
      </c>
      <c r="B12" t="s">
        <v>46</v>
      </c>
      <c r="C12" s="10" t="s">
        <v>45</v>
      </c>
    </row>
    <row r="13" spans="1:4" x14ac:dyDescent="0.25">
      <c r="A13" s="76"/>
      <c r="B13" s="76"/>
      <c r="C13" s="76"/>
    </row>
    <row r="14" spans="1:4" ht="15.75" thickBot="1" x14ac:dyDescent="0.3">
      <c r="A14" s="10"/>
    </row>
    <row r="15" spans="1:4" ht="30.75" thickBot="1" x14ac:dyDescent="0.3">
      <c r="A15" s="4" t="s">
        <v>12</v>
      </c>
      <c r="B15" s="5" t="s">
        <v>31</v>
      </c>
      <c r="C15" s="7" t="s">
        <v>41</v>
      </c>
      <c r="D15" s="6" t="s">
        <v>104</v>
      </c>
    </row>
    <row r="16" spans="1:4" ht="34.5" customHeight="1" x14ac:dyDescent="0.3">
      <c r="A16" s="74" t="s">
        <v>115</v>
      </c>
      <c r="B16" s="75"/>
      <c r="C16" s="75"/>
      <c r="D16" s="78"/>
    </row>
    <row r="17" spans="1:7" x14ac:dyDescent="0.25">
      <c r="A17" s="8" t="s">
        <v>24</v>
      </c>
      <c r="B17" s="1">
        <v>150</v>
      </c>
      <c r="C17" s="49"/>
      <c r="D17" s="33">
        <f>IF(C17&gt;4,C17*B17,IF(C17=0,0,"Количество не может быть меньше 5 шт."))</f>
        <v>0</v>
      </c>
      <c r="F17">
        <f>IF(D17="Количество не может быть меньше 5 шт.",1,0)</f>
        <v>0</v>
      </c>
      <c r="G17" s="25" t="s">
        <v>110</v>
      </c>
    </row>
    <row r="18" spans="1:7" x14ac:dyDescent="0.25">
      <c r="A18" s="8" t="s">
        <v>15</v>
      </c>
      <c r="B18" s="1">
        <v>150</v>
      </c>
      <c r="C18" s="49"/>
      <c r="D18" s="33">
        <f>IF(C18&gt;4,C18*B18,IF(C18=0,0,"Количество не может быть меньше 5 шт."))</f>
        <v>0</v>
      </c>
      <c r="F18">
        <f t="shared" ref="F18:F84" si="0">IF(D18="Количество не может быть меньше 5 шт.",1,0)</f>
        <v>0</v>
      </c>
      <c r="G18" s="25" t="s">
        <v>110</v>
      </c>
    </row>
    <row r="19" spans="1:7" x14ac:dyDescent="0.25">
      <c r="A19" s="8" t="s">
        <v>25</v>
      </c>
      <c r="B19" s="28">
        <v>190</v>
      </c>
      <c r="C19" s="49"/>
      <c r="D19" s="33">
        <f t="shared" ref="D19:D34" si="1">IF(C19&gt;300,IF(C19&gt;4,(C19*(B19-5)),IF(C19=0,0,"Количество не может быть меньше 5 шт.")),IF(C19&gt;4,C19*B19,IF(C19=0,0,"Количество не может быть меньше 5 шт.")))</f>
        <v>0</v>
      </c>
      <c r="F19">
        <f t="shared" si="0"/>
        <v>0</v>
      </c>
    </row>
    <row r="20" spans="1:7" x14ac:dyDescent="0.25">
      <c r="A20" s="8" t="s">
        <v>26</v>
      </c>
      <c r="B20" s="28">
        <v>190</v>
      </c>
      <c r="C20" s="49"/>
      <c r="D20" s="33">
        <f t="shared" si="1"/>
        <v>0</v>
      </c>
      <c r="F20">
        <f t="shared" si="0"/>
        <v>0</v>
      </c>
    </row>
    <row r="21" spans="1:7" x14ac:dyDescent="0.25">
      <c r="A21" s="8" t="s">
        <v>14</v>
      </c>
      <c r="B21" s="28">
        <v>200</v>
      </c>
      <c r="C21" s="49"/>
      <c r="D21" s="33">
        <f t="shared" si="1"/>
        <v>0</v>
      </c>
      <c r="F21">
        <f t="shared" si="0"/>
        <v>0</v>
      </c>
    </row>
    <row r="22" spans="1:7" x14ac:dyDescent="0.25">
      <c r="A22" s="8" t="s">
        <v>22</v>
      </c>
      <c r="B22" s="28">
        <v>190</v>
      </c>
      <c r="C22" s="49"/>
      <c r="D22" s="33">
        <f t="shared" si="1"/>
        <v>0</v>
      </c>
      <c r="F22">
        <f t="shared" si="0"/>
        <v>0</v>
      </c>
    </row>
    <row r="23" spans="1:7" x14ac:dyDescent="0.25">
      <c r="A23" s="8" t="s">
        <v>16</v>
      </c>
      <c r="B23" s="28">
        <v>200</v>
      </c>
      <c r="C23" s="49"/>
      <c r="D23" s="33">
        <f t="shared" si="1"/>
        <v>0</v>
      </c>
      <c r="F23">
        <f t="shared" si="0"/>
        <v>0</v>
      </c>
    </row>
    <row r="24" spans="1:7" x14ac:dyDescent="0.25">
      <c r="A24" s="8" t="s">
        <v>17</v>
      </c>
      <c r="B24" s="28">
        <v>200</v>
      </c>
      <c r="C24" s="49"/>
      <c r="D24" s="33">
        <f t="shared" si="1"/>
        <v>0</v>
      </c>
      <c r="F24">
        <f t="shared" si="0"/>
        <v>0</v>
      </c>
    </row>
    <row r="25" spans="1:7" x14ac:dyDescent="0.25">
      <c r="A25" s="8" t="s">
        <v>18</v>
      </c>
      <c r="B25" s="28">
        <v>200</v>
      </c>
      <c r="C25" s="49"/>
      <c r="D25" s="33">
        <f t="shared" si="1"/>
        <v>0</v>
      </c>
      <c r="F25">
        <f t="shared" si="0"/>
        <v>0</v>
      </c>
    </row>
    <row r="26" spans="1:7" x14ac:dyDescent="0.25">
      <c r="A26" s="8" t="s">
        <v>13</v>
      </c>
      <c r="B26" s="28">
        <v>215</v>
      </c>
      <c r="C26" s="49"/>
      <c r="D26" s="33">
        <f t="shared" si="1"/>
        <v>0</v>
      </c>
      <c r="F26">
        <f t="shared" si="0"/>
        <v>0</v>
      </c>
    </row>
    <row r="27" spans="1:7" x14ac:dyDescent="0.25">
      <c r="A27" s="8" t="s">
        <v>21</v>
      </c>
      <c r="B27" s="28">
        <v>215</v>
      </c>
      <c r="C27" s="49"/>
      <c r="D27" s="33">
        <f t="shared" si="1"/>
        <v>0</v>
      </c>
      <c r="F27">
        <f t="shared" si="0"/>
        <v>0</v>
      </c>
    </row>
    <row r="28" spans="1:7" x14ac:dyDescent="0.25">
      <c r="A28" s="8" t="s">
        <v>19</v>
      </c>
      <c r="B28" s="28">
        <v>225</v>
      </c>
      <c r="C28" s="49"/>
      <c r="D28" s="33">
        <f t="shared" si="1"/>
        <v>0</v>
      </c>
      <c r="F28">
        <f t="shared" si="0"/>
        <v>0</v>
      </c>
    </row>
    <row r="29" spans="1:7" x14ac:dyDescent="0.25">
      <c r="A29" s="8" t="s">
        <v>20</v>
      </c>
      <c r="B29" s="28">
        <v>225</v>
      </c>
      <c r="C29" s="49"/>
      <c r="D29" s="33">
        <f t="shared" si="1"/>
        <v>0</v>
      </c>
      <c r="F29">
        <f t="shared" si="0"/>
        <v>0</v>
      </c>
    </row>
    <row r="30" spans="1:7" x14ac:dyDescent="0.25">
      <c r="A30" s="8" t="s">
        <v>27</v>
      </c>
      <c r="B30" s="28">
        <v>225</v>
      </c>
      <c r="C30" s="49"/>
      <c r="D30" s="33">
        <f t="shared" si="1"/>
        <v>0</v>
      </c>
      <c r="F30">
        <f t="shared" si="0"/>
        <v>0</v>
      </c>
    </row>
    <row r="31" spans="1:7" x14ac:dyDescent="0.25">
      <c r="A31" s="8" t="s">
        <v>23</v>
      </c>
      <c r="B31" s="28">
        <v>250</v>
      </c>
      <c r="C31" s="49"/>
      <c r="D31" s="33">
        <f t="shared" si="1"/>
        <v>0</v>
      </c>
      <c r="F31">
        <f t="shared" si="0"/>
        <v>0</v>
      </c>
    </row>
    <row r="32" spans="1:7" x14ac:dyDescent="0.25">
      <c r="A32" s="8" t="s">
        <v>28</v>
      </c>
      <c r="B32" s="28">
        <v>250</v>
      </c>
      <c r="C32" s="49"/>
      <c r="D32" s="33">
        <f t="shared" si="1"/>
        <v>0</v>
      </c>
      <c r="F32">
        <f t="shared" si="0"/>
        <v>0</v>
      </c>
    </row>
    <row r="33" spans="1:7" ht="30" x14ac:dyDescent="0.25">
      <c r="A33" s="8" t="s">
        <v>132</v>
      </c>
      <c r="B33" s="28">
        <v>250</v>
      </c>
      <c r="C33" s="49"/>
      <c r="D33" s="33">
        <f>IF(C33&gt;25,"Количество не может быть больше 25 шт.",IF(C33&gt;4,(C33*B33),IF(C33=0,0,"Количество не может быть меньше 5 шт.")))</f>
        <v>0</v>
      </c>
      <c r="F33">
        <f t="shared" si="0"/>
        <v>0</v>
      </c>
      <c r="G33" s="25"/>
    </row>
    <row r="34" spans="1:7" ht="15.75" thickBot="1" x14ac:dyDescent="0.3">
      <c r="A34" s="14" t="s">
        <v>117</v>
      </c>
      <c r="B34" s="29">
        <v>200</v>
      </c>
      <c r="C34" s="50"/>
      <c r="D34" s="33">
        <f t="shared" si="1"/>
        <v>0</v>
      </c>
      <c r="F34">
        <f t="shared" si="0"/>
        <v>0</v>
      </c>
    </row>
    <row r="35" spans="1:7" ht="18.75" x14ac:dyDescent="0.3">
      <c r="A35" s="58" t="s">
        <v>0</v>
      </c>
      <c r="B35" s="59"/>
      <c r="C35" s="20"/>
      <c r="D35" s="34"/>
      <c r="F35">
        <f t="shared" si="0"/>
        <v>0</v>
      </c>
    </row>
    <row r="36" spans="1:7" x14ac:dyDescent="0.25">
      <c r="A36" s="8" t="s">
        <v>32</v>
      </c>
      <c r="B36" s="28">
        <v>116</v>
      </c>
      <c r="C36" s="49"/>
      <c r="D36" s="33">
        <f>IF(C36&gt;4,C36*B36,IF(C36=0,0,"Количество не может быть меньше 5 шт."))</f>
        <v>0</v>
      </c>
      <c r="F36">
        <f t="shared" si="0"/>
        <v>0</v>
      </c>
    </row>
    <row r="37" spans="1:7" x14ac:dyDescent="0.25">
      <c r="A37" s="8" t="s">
        <v>33</v>
      </c>
      <c r="B37" s="28">
        <v>116</v>
      </c>
      <c r="C37" s="49"/>
      <c r="D37" s="33">
        <f t="shared" ref="D37:D83" si="2">IF(C37&gt;4,C37*B37,IF(C37=0,0,"Количество не может быть меньше 5 шт."))</f>
        <v>0</v>
      </c>
      <c r="F37">
        <f t="shared" si="0"/>
        <v>0</v>
      </c>
    </row>
    <row r="38" spans="1:7" x14ac:dyDescent="0.25">
      <c r="A38" s="8" t="s">
        <v>34</v>
      </c>
      <c r="B38" s="28">
        <v>116</v>
      </c>
      <c r="C38" s="49"/>
      <c r="D38" s="33">
        <f t="shared" si="2"/>
        <v>0</v>
      </c>
      <c r="F38">
        <f t="shared" si="0"/>
        <v>0</v>
      </c>
    </row>
    <row r="39" spans="1:7" x14ac:dyDescent="0.25">
      <c r="A39" s="8" t="s">
        <v>35</v>
      </c>
      <c r="B39" s="28">
        <v>116</v>
      </c>
      <c r="C39" s="49"/>
      <c r="D39" s="33">
        <f t="shared" si="2"/>
        <v>0</v>
      </c>
      <c r="F39">
        <f t="shared" si="0"/>
        <v>0</v>
      </c>
    </row>
    <row r="40" spans="1:7" x14ac:dyDescent="0.25">
      <c r="A40" s="8" t="s">
        <v>36</v>
      </c>
      <c r="B40" s="28">
        <v>116</v>
      </c>
      <c r="C40" s="49"/>
      <c r="D40" s="33">
        <f t="shared" si="2"/>
        <v>0</v>
      </c>
      <c r="F40">
        <f t="shared" si="0"/>
        <v>0</v>
      </c>
    </row>
    <row r="41" spans="1:7" x14ac:dyDescent="0.25">
      <c r="A41" s="8" t="s">
        <v>37</v>
      </c>
      <c r="B41" s="28">
        <v>116</v>
      </c>
      <c r="C41" s="49"/>
      <c r="D41" s="33">
        <f t="shared" si="2"/>
        <v>0</v>
      </c>
      <c r="F41">
        <f t="shared" si="0"/>
        <v>0</v>
      </c>
    </row>
    <row r="42" spans="1:7" x14ac:dyDescent="0.25">
      <c r="A42" s="8" t="s">
        <v>38</v>
      </c>
      <c r="B42" s="28">
        <v>116</v>
      </c>
      <c r="C42" s="49"/>
      <c r="D42" s="33">
        <f t="shared" si="2"/>
        <v>0</v>
      </c>
      <c r="F42">
        <f t="shared" si="0"/>
        <v>0</v>
      </c>
    </row>
    <row r="43" spans="1:7" x14ac:dyDescent="0.25">
      <c r="A43" s="8" t="s">
        <v>39</v>
      </c>
      <c r="B43" s="28">
        <v>116</v>
      </c>
      <c r="C43" s="49"/>
      <c r="D43" s="33">
        <f t="shared" si="2"/>
        <v>0</v>
      </c>
      <c r="F43">
        <f t="shared" si="0"/>
        <v>0</v>
      </c>
    </row>
    <row r="44" spans="1:7" ht="15.75" thickBot="1" x14ac:dyDescent="0.3">
      <c r="A44" s="14" t="s">
        <v>40</v>
      </c>
      <c r="B44" s="29">
        <v>116</v>
      </c>
      <c r="C44" s="50"/>
      <c r="D44" s="35">
        <f t="shared" si="2"/>
        <v>0</v>
      </c>
      <c r="F44">
        <f t="shared" si="0"/>
        <v>0</v>
      </c>
    </row>
    <row r="45" spans="1:7" ht="18.75" x14ac:dyDescent="0.3">
      <c r="A45" s="58" t="s">
        <v>54</v>
      </c>
      <c r="B45" s="59"/>
      <c r="C45" s="20"/>
      <c r="D45" s="36"/>
      <c r="F45">
        <f t="shared" si="0"/>
        <v>0</v>
      </c>
    </row>
    <row r="46" spans="1:7" x14ac:dyDescent="0.25">
      <c r="A46" s="8" t="s">
        <v>47</v>
      </c>
      <c r="B46" s="28">
        <v>121</v>
      </c>
      <c r="C46" s="49"/>
      <c r="D46" s="33">
        <f t="shared" si="2"/>
        <v>0</v>
      </c>
      <c r="F46">
        <f t="shared" si="0"/>
        <v>0</v>
      </c>
    </row>
    <row r="47" spans="1:7" ht="15.75" thickBot="1" x14ac:dyDescent="0.3">
      <c r="A47" s="9" t="s">
        <v>48</v>
      </c>
      <c r="B47" s="17">
        <v>121</v>
      </c>
      <c r="C47" s="51"/>
      <c r="D47" s="37">
        <f t="shared" si="2"/>
        <v>0</v>
      </c>
      <c r="F47">
        <f t="shared" si="0"/>
        <v>0</v>
      </c>
    </row>
    <row r="48" spans="1:7" ht="18.75" x14ac:dyDescent="0.3">
      <c r="A48" s="58" t="s">
        <v>55</v>
      </c>
      <c r="B48" s="59"/>
      <c r="C48" s="20"/>
      <c r="D48" s="34"/>
      <c r="F48">
        <f t="shared" si="0"/>
        <v>0</v>
      </c>
    </row>
    <row r="49" spans="1:6" ht="15.75" thickBot="1" x14ac:dyDescent="0.3">
      <c r="A49" s="14" t="s">
        <v>56</v>
      </c>
      <c r="B49" s="2">
        <v>121</v>
      </c>
      <c r="C49" s="50"/>
      <c r="D49" s="35">
        <f t="shared" si="2"/>
        <v>0</v>
      </c>
      <c r="F49">
        <f t="shared" si="0"/>
        <v>0</v>
      </c>
    </row>
    <row r="50" spans="1:6" ht="18.75" x14ac:dyDescent="0.3">
      <c r="A50" s="58" t="s">
        <v>1</v>
      </c>
      <c r="B50" s="59"/>
      <c r="C50" s="20"/>
      <c r="D50" s="36"/>
      <c r="F50">
        <f t="shared" si="0"/>
        <v>0</v>
      </c>
    </row>
    <row r="51" spans="1:6" x14ac:dyDescent="0.25">
      <c r="A51" s="8" t="s">
        <v>118</v>
      </c>
      <c r="B51" s="28">
        <v>88</v>
      </c>
      <c r="C51" s="49"/>
      <c r="D51" s="33">
        <f t="shared" si="2"/>
        <v>0</v>
      </c>
      <c r="F51">
        <f t="shared" si="0"/>
        <v>0</v>
      </c>
    </row>
    <row r="52" spans="1:6" x14ac:dyDescent="0.25">
      <c r="A52" s="8" t="s">
        <v>49</v>
      </c>
      <c r="B52" s="28">
        <v>88</v>
      </c>
      <c r="C52" s="49"/>
      <c r="D52" s="33">
        <f t="shared" si="2"/>
        <v>0</v>
      </c>
      <c r="F52">
        <f t="shared" si="0"/>
        <v>0</v>
      </c>
    </row>
    <row r="53" spans="1:6" x14ac:dyDescent="0.25">
      <c r="A53" s="8" t="s">
        <v>50</v>
      </c>
      <c r="B53" s="28">
        <v>88</v>
      </c>
      <c r="C53" s="49"/>
      <c r="D53" s="33">
        <f t="shared" si="2"/>
        <v>0</v>
      </c>
      <c r="F53">
        <f t="shared" si="0"/>
        <v>0</v>
      </c>
    </row>
    <row r="54" spans="1:6" x14ac:dyDescent="0.25">
      <c r="A54" s="8" t="s">
        <v>119</v>
      </c>
      <c r="B54" s="28">
        <v>88</v>
      </c>
      <c r="C54" s="49"/>
      <c r="D54" s="33">
        <f t="shared" si="2"/>
        <v>0</v>
      </c>
      <c r="F54">
        <f t="shared" si="0"/>
        <v>0</v>
      </c>
    </row>
    <row r="55" spans="1:6" x14ac:dyDescent="0.25">
      <c r="A55" s="8" t="s">
        <v>51</v>
      </c>
      <c r="B55" s="28">
        <v>88</v>
      </c>
      <c r="C55" s="49"/>
      <c r="D55" s="33">
        <f t="shared" si="2"/>
        <v>0</v>
      </c>
      <c r="F55">
        <f t="shared" si="0"/>
        <v>0</v>
      </c>
    </row>
    <row r="56" spans="1:6" x14ac:dyDescent="0.25">
      <c r="A56" s="8" t="s">
        <v>52</v>
      </c>
      <c r="B56" s="28">
        <v>88</v>
      </c>
      <c r="C56" s="49"/>
      <c r="D56" s="33">
        <f t="shared" si="2"/>
        <v>0</v>
      </c>
      <c r="F56">
        <f t="shared" si="0"/>
        <v>0</v>
      </c>
    </row>
    <row r="57" spans="1:6" ht="15.75" thickBot="1" x14ac:dyDescent="0.3">
      <c r="A57" s="9" t="s">
        <v>53</v>
      </c>
      <c r="B57" s="17">
        <v>88</v>
      </c>
      <c r="C57" s="51"/>
      <c r="D57" s="37">
        <f t="shared" si="2"/>
        <v>0</v>
      </c>
      <c r="F57">
        <f t="shared" si="0"/>
        <v>0</v>
      </c>
    </row>
    <row r="58" spans="1:6" ht="18.75" x14ac:dyDescent="0.3">
      <c r="A58" s="72" t="s">
        <v>2</v>
      </c>
      <c r="B58" s="73"/>
      <c r="C58" s="21"/>
      <c r="D58" s="38"/>
      <c r="F58">
        <f t="shared" si="0"/>
        <v>0</v>
      </c>
    </row>
    <row r="59" spans="1:6" x14ac:dyDescent="0.25">
      <c r="A59" s="11" t="s">
        <v>95</v>
      </c>
      <c r="B59" s="28">
        <v>431</v>
      </c>
      <c r="C59" s="49"/>
      <c r="D59" s="33">
        <f t="shared" si="2"/>
        <v>0</v>
      </c>
      <c r="F59">
        <f t="shared" si="0"/>
        <v>0</v>
      </c>
    </row>
    <row r="60" spans="1:6" x14ac:dyDescent="0.25">
      <c r="A60" s="11" t="s">
        <v>91</v>
      </c>
      <c r="B60" s="28">
        <v>431</v>
      </c>
      <c r="C60" s="49"/>
      <c r="D60" s="33">
        <f>IF(C60&gt;4,C60*B60,IF(C60=0,0,"Количество не может быть меньше 5 шт."))</f>
        <v>0</v>
      </c>
      <c r="F60">
        <f t="shared" si="0"/>
        <v>0</v>
      </c>
    </row>
    <row r="61" spans="1:6" x14ac:dyDescent="0.25">
      <c r="A61" s="11" t="s">
        <v>92</v>
      </c>
      <c r="B61" s="28">
        <v>431</v>
      </c>
      <c r="C61" s="49"/>
      <c r="D61" s="33">
        <f t="shared" si="2"/>
        <v>0</v>
      </c>
      <c r="F61">
        <f t="shared" si="0"/>
        <v>0</v>
      </c>
    </row>
    <row r="62" spans="1:6" x14ac:dyDescent="0.25">
      <c r="A62" s="11" t="s">
        <v>93</v>
      </c>
      <c r="B62" s="28">
        <v>431</v>
      </c>
      <c r="C62" s="49"/>
      <c r="D62" s="33">
        <f t="shared" si="2"/>
        <v>0</v>
      </c>
      <c r="F62">
        <f t="shared" si="0"/>
        <v>0</v>
      </c>
    </row>
    <row r="63" spans="1:6" x14ac:dyDescent="0.25">
      <c r="A63" s="11" t="s">
        <v>94</v>
      </c>
      <c r="B63" s="28">
        <v>431</v>
      </c>
      <c r="C63" s="49"/>
      <c r="D63" s="33">
        <f t="shared" si="2"/>
        <v>0</v>
      </c>
      <c r="F63">
        <f t="shared" si="0"/>
        <v>0</v>
      </c>
    </row>
    <row r="64" spans="1:6" x14ac:dyDescent="0.25">
      <c r="A64" s="13" t="s">
        <v>120</v>
      </c>
      <c r="B64" s="28">
        <v>431</v>
      </c>
      <c r="C64" s="50"/>
      <c r="D64" s="33">
        <f>IF(C64&gt;4,C64*B64,IF(C64=0,0,"Количество не может быть меньше 5 шт."))</f>
        <v>0</v>
      </c>
    </row>
    <row r="65" spans="1:6" x14ac:dyDescent="0.25">
      <c r="A65" s="13" t="s">
        <v>133</v>
      </c>
      <c r="B65" s="28">
        <v>431</v>
      </c>
      <c r="C65" s="50"/>
      <c r="D65" s="35">
        <f>IF(C65&gt;4,C65*B65,IF(C65=0,0,"Количество не может быть меньше 5 шт."))</f>
        <v>0</v>
      </c>
    </row>
    <row r="66" spans="1:6" ht="15.75" thickBot="1" x14ac:dyDescent="0.3">
      <c r="A66" s="13" t="s">
        <v>96</v>
      </c>
      <c r="B66" s="28">
        <v>431</v>
      </c>
      <c r="C66" s="50"/>
      <c r="D66" s="35">
        <f t="shared" si="2"/>
        <v>0</v>
      </c>
      <c r="F66">
        <f t="shared" si="0"/>
        <v>0</v>
      </c>
    </row>
    <row r="67" spans="1:6" ht="18.75" x14ac:dyDescent="0.3">
      <c r="A67" s="58" t="s">
        <v>3</v>
      </c>
      <c r="B67" s="59"/>
      <c r="C67" s="20"/>
      <c r="D67" s="36"/>
      <c r="F67">
        <f t="shared" si="0"/>
        <v>0</v>
      </c>
    </row>
    <row r="68" spans="1:6" x14ac:dyDescent="0.25">
      <c r="A68" s="11" t="s">
        <v>97</v>
      </c>
      <c r="B68" s="28">
        <v>431</v>
      </c>
      <c r="C68" s="49"/>
      <c r="D68" s="33">
        <f t="shared" si="2"/>
        <v>0</v>
      </c>
      <c r="F68">
        <f t="shared" si="0"/>
        <v>0</v>
      </c>
    </row>
    <row r="69" spans="1:6" x14ac:dyDescent="0.25">
      <c r="A69" s="11" t="s">
        <v>102</v>
      </c>
      <c r="B69" s="28">
        <v>431</v>
      </c>
      <c r="C69" s="49"/>
      <c r="D69" s="33">
        <f t="shared" si="2"/>
        <v>0</v>
      </c>
      <c r="F69">
        <f t="shared" si="0"/>
        <v>0</v>
      </c>
    </row>
    <row r="70" spans="1:6" x14ac:dyDescent="0.25">
      <c r="A70" s="11" t="s">
        <v>103</v>
      </c>
      <c r="B70" s="28">
        <v>431</v>
      </c>
      <c r="C70" s="49"/>
      <c r="D70" s="33">
        <f t="shared" si="2"/>
        <v>0</v>
      </c>
      <c r="F70">
        <f t="shared" si="0"/>
        <v>0</v>
      </c>
    </row>
    <row r="71" spans="1:6" x14ac:dyDescent="0.25">
      <c r="A71" s="11" t="s">
        <v>98</v>
      </c>
      <c r="B71" s="28">
        <v>431</v>
      </c>
      <c r="C71" s="49"/>
      <c r="D71" s="33">
        <f t="shared" si="2"/>
        <v>0</v>
      </c>
      <c r="F71">
        <f t="shared" si="0"/>
        <v>0</v>
      </c>
    </row>
    <row r="72" spans="1:6" x14ac:dyDescent="0.25">
      <c r="A72" s="11" t="s">
        <v>99</v>
      </c>
      <c r="B72" s="28">
        <v>431</v>
      </c>
      <c r="C72" s="49"/>
      <c r="D72" s="33">
        <f t="shared" si="2"/>
        <v>0</v>
      </c>
      <c r="F72">
        <f t="shared" si="0"/>
        <v>0</v>
      </c>
    </row>
    <row r="73" spans="1:6" x14ac:dyDescent="0.25">
      <c r="A73" s="11" t="s">
        <v>100</v>
      </c>
      <c r="B73" s="28">
        <v>431</v>
      </c>
      <c r="C73" s="49"/>
      <c r="D73" s="33">
        <f t="shared" si="2"/>
        <v>0</v>
      </c>
      <c r="F73">
        <f t="shared" si="0"/>
        <v>0</v>
      </c>
    </row>
    <row r="74" spans="1:6" x14ac:dyDescent="0.25">
      <c r="A74" s="13" t="s">
        <v>121</v>
      </c>
      <c r="B74" s="28">
        <v>431</v>
      </c>
      <c r="C74" s="50"/>
      <c r="D74" s="33">
        <f t="shared" si="2"/>
        <v>0</v>
      </c>
    </row>
    <row r="75" spans="1:6" x14ac:dyDescent="0.25">
      <c r="A75" s="13" t="s">
        <v>123</v>
      </c>
      <c r="B75" s="28">
        <v>431</v>
      </c>
      <c r="C75" s="50"/>
      <c r="D75" s="33">
        <f t="shared" si="2"/>
        <v>0</v>
      </c>
    </row>
    <row r="76" spans="1:6" x14ac:dyDescent="0.25">
      <c r="A76" s="13" t="s">
        <v>122</v>
      </c>
      <c r="B76" s="28">
        <v>431</v>
      </c>
      <c r="C76" s="50"/>
      <c r="D76" s="33">
        <f t="shared" si="2"/>
        <v>0</v>
      </c>
    </row>
    <row r="77" spans="1:6" x14ac:dyDescent="0.25">
      <c r="A77" s="13" t="s">
        <v>135</v>
      </c>
      <c r="B77" s="29">
        <v>431</v>
      </c>
      <c r="C77" s="50"/>
      <c r="D77" s="35">
        <f t="shared" si="2"/>
        <v>0</v>
      </c>
    </row>
    <row r="78" spans="1:6" x14ac:dyDescent="0.25">
      <c r="A78" s="13" t="s">
        <v>136</v>
      </c>
      <c r="B78" s="29">
        <v>431</v>
      </c>
      <c r="C78" s="50"/>
      <c r="D78" s="35">
        <f t="shared" si="2"/>
        <v>0</v>
      </c>
    </row>
    <row r="79" spans="1:6" x14ac:dyDescent="0.25">
      <c r="A79" s="13" t="s">
        <v>134</v>
      </c>
      <c r="B79" s="29">
        <v>431</v>
      </c>
      <c r="C79" s="50"/>
      <c r="D79" s="35">
        <f t="shared" si="2"/>
        <v>0</v>
      </c>
    </row>
    <row r="80" spans="1:6" ht="15.75" thickBot="1" x14ac:dyDescent="0.3">
      <c r="A80" s="12" t="s">
        <v>101</v>
      </c>
      <c r="B80" s="17">
        <v>431</v>
      </c>
      <c r="C80" s="51"/>
      <c r="D80" s="37">
        <f t="shared" si="2"/>
        <v>0</v>
      </c>
      <c r="F80">
        <f t="shared" si="0"/>
        <v>0</v>
      </c>
    </row>
    <row r="81" spans="1:6" ht="18.75" x14ac:dyDescent="0.3">
      <c r="A81" s="58" t="s">
        <v>4</v>
      </c>
      <c r="B81" s="59"/>
      <c r="C81" s="20"/>
      <c r="D81" s="34"/>
      <c r="F81">
        <f t="shared" si="0"/>
        <v>0</v>
      </c>
    </row>
    <row r="82" spans="1:6" x14ac:dyDescent="0.25">
      <c r="A82" s="8" t="s">
        <v>57</v>
      </c>
      <c r="B82" s="28">
        <v>144</v>
      </c>
      <c r="C82" s="49"/>
      <c r="D82" s="33">
        <f t="shared" si="2"/>
        <v>0</v>
      </c>
      <c r="F82">
        <f t="shared" si="0"/>
        <v>0</v>
      </c>
    </row>
    <row r="83" spans="1:6" ht="15.75" thickBot="1" x14ac:dyDescent="0.3">
      <c r="A83" s="14" t="s">
        <v>58</v>
      </c>
      <c r="B83" s="29">
        <v>144</v>
      </c>
      <c r="C83" s="50"/>
      <c r="D83" s="35">
        <f t="shared" si="2"/>
        <v>0</v>
      </c>
      <c r="F83">
        <f t="shared" si="0"/>
        <v>0</v>
      </c>
    </row>
    <row r="84" spans="1:6" ht="19.5" thickBot="1" x14ac:dyDescent="0.35">
      <c r="A84" s="70" t="s">
        <v>59</v>
      </c>
      <c r="B84" s="71"/>
      <c r="C84" s="24"/>
      <c r="D84" s="39"/>
      <c r="F84">
        <f t="shared" si="0"/>
        <v>0</v>
      </c>
    </row>
    <row r="85" spans="1:6" ht="15.75" x14ac:dyDescent="0.25">
      <c r="A85" s="66" t="s">
        <v>68</v>
      </c>
      <c r="B85" s="67"/>
      <c r="C85" s="19"/>
      <c r="D85" s="40"/>
      <c r="F85">
        <f t="shared" ref="F85:F136" si="3">IF(D85="Количество не может быть меньше 5 шт.",1,0)</f>
        <v>0</v>
      </c>
    </row>
    <row r="86" spans="1:6" x14ac:dyDescent="0.25">
      <c r="A86" s="11" t="s">
        <v>66</v>
      </c>
      <c r="B86" s="28">
        <v>166</v>
      </c>
      <c r="C86" s="49"/>
      <c r="D86" s="33">
        <f t="shared" ref="D86:D136" si="4">IF(C86&gt;4,C86*B86,IF(C86=0,0,"Количество не может быть меньше 5 шт."))</f>
        <v>0</v>
      </c>
      <c r="F86">
        <f t="shared" si="3"/>
        <v>0</v>
      </c>
    </row>
    <row r="87" spans="1:6" x14ac:dyDescent="0.25">
      <c r="A87" s="11" t="s">
        <v>67</v>
      </c>
      <c r="B87" s="28">
        <v>166</v>
      </c>
      <c r="C87" s="49"/>
      <c r="D87" s="33">
        <f t="shared" si="4"/>
        <v>0</v>
      </c>
      <c r="F87">
        <f t="shared" si="3"/>
        <v>0</v>
      </c>
    </row>
    <row r="88" spans="1:6" x14ac:dyDescent="0.25">
      <c r="A88" s="13" t="s">
        <v>127</v>
      </c>
      <c r="B88" s="29">
        <v>166</v>
      </c>
      <c r="C88" s="50"/>
      <c r="D88" s="33">
        <f t="shared" si="4"/>
        <v>0</v>
      </c>
    </row>
    <row r="89" spans="1:6" ht="15.75" thickBot="1" x14ac:dyDescent="0.3">
      <c r="A89" s="13" t="s">
        <v>74</v>
      </c>
      <c r="B89" s="29">
        <v>166</v>
      </c>
      <c r="C89" s="50"/>
      <c r="D89" s="35">
        <f t="shared" si="4"/>
        <v>0</v>
      </c>
      <c r="F89">
        <f t="shared" si="3"/>
        <v>0</v>
      </c>
    </row>
    <row r="90" spans="1:6" ht="15.75" x14ac:dyDescent="0.25">
      <c r="A90" s="64" t="s">
        <v>69</v>
      </c>
      <c r="B90" s="65"/>
      <c r="C90" s="19"/>
      <c r="D90" s="41"/>
      <c r="F90">
        <f t="shared" si="3"/>
        <v>0</v>
      </c>
    </row>
    <row r="91" spans="1:6" x14ac:dyDescent="0.25">
      <c r="A91" s="11" t="s">
        <v>70</v>
      </c>
      <c r="B91" s="28">
        <v>116</v>
      </c>
      <c r="C91" s="49"/>
      <c r="D91" s="33">
        <f t="shared" si="4"/>
        <v>0</v>
      </c>
      <c r="F91">
        <f t="shared" si="3"/>
        <v>0</v>
      </c>
    </row>
    <row r="92" spans="1:6" ht="15.75" thickBot="1" x14ac:dyDescent="0.3">
      <c r="A92" s="13" t="s">
        <v>124</v>
      </c>
      <c r="B92" s="29">
        <v>137</v>
      </c>
      <c r="C92" s="50"/>
      <c r="D92" s="35">
        <f t="shared" si="4"/>
        <v>0</v>
      </c>
    </row>
    <row r="93" spans="1:6" ht="15.75" x14ac:dyDescent="0.25">
      <c r="A93" s="66" t="s">
        <v>65</v>
      </c>
      <c r="B93" s="67"/>
      <c r="C93" s="19"/>
      <c r="D93" s="41"/>
      <c r="F93">
        <f t="shared" si="3"/>
        <v>0</v>
      </c>
    </row>
    <row r="94" spans="1:6" x14ac:dyDescent="0.25">
      <c r="A94" s="8" t="s">
        <v>63</v>
      </c>
      <c r="B94" s="28">
        <v>155</v>
      </c>
      <c r="C94" s="49"/>
      <c r="D94" s="33">
        <f t="shared" si="4"/>
        <v>0</v>
      </c>
      <c r="F94">
        <f t="shared" si="3"/>
        <v>0</v>
      </c>
    </row>
    <row r="95" spans="1:6" x14ac:dyDescent="0.25">
      <c r="A95" s="14" t="s">
        <v>125</v>
      </c>
      <c r="B95" s="29">
        <v>155</v>
      </c>
      <c r="C95" s="50"/>
      <c r="D95" s="33">
        <f t="shared" si="4"/>
        <v>0</v>
      </c>
    </row>
    <row r="96" spans="1:6" x14ac:dyDescent="0.25">
      <c r="A96" s="14" t="s">
        <v>126</v>
      </c>
      <c r="B96" s="29">
        <v>155</v>
      </c>
      <c r="C96" s="50"/>
      <c r="D96" s="33">
        <f t="shared" si="4"/>
        <v>0</v>
      </c>
    </row>
    <row r="97" spans="1:6" ht="15.75" thickBot="1" x14ac:dyDescent="0.3">
      <c r="A97" s="9" t="s">
        <v>64</v>
      </c>
      <c r="B97" s="17">
        <v>155</v>
      </c>
      <c r="C97" s="51"/>
      <c r="D97" s="37">
        <f t="shared" si="4"/>
        <v>0</v>
      </c>
      <c r="F97">
        <f t="shared" si="3"/>
        <v>0</v>
      </c>
    </row>
    <row r="98" spans="1:6" ht="15.75" thickBot="1" x14ac:dyDescent="0.3">
      <c r="A98" s="16" t="s">
        <v>60</v>
      </c>
      <c r="B98" s="30">
        <v>166</v>
      </c>
      <c r="C98" s="52"/>
      <c r="D98" s="42">
        <f t="shared" si="4"/>
        <v>0</v>
      </c>
      <c r="F98">
        <f t="shared" si="3"/>
        <v>0</v>
      </c>
    </row>
    <row r="99" spans="1:6" ht="15.75" thickBot="1" x14ac:dyDescent="0.3">
      <c r="A99" s="15" t="s">
        <v>6</v>
      </c>
      <c r="B99" s="31">
        <v>100</v>
      </c>
      <c r="C99" s="53"/>
      <c r="D99" s="43">
        <f t="shared" si="4"/>
        <v>0</v>
      </c>
      <c r="F99">
        <f t="shared" si="3"/>
        <v>0</v>
      </c>
    </row>
    <row r="100" spans="1:6" ht="15.75" thickBot="1" x14ac:dyDescent="0.3">
      <c r="A100" s="18" t="s">
        <v>61</v>
      </c>
      <c r="B100" s="27">
        <v>166</v>
      </c>
      <c r="C100" s="54"/>
      <c r="D100" s="44">
        <f t="shared" si="4"/>
        <v>0</v>
      </c>
      <c r="F100">
        <f t="shared" si="3"/>
        <v>0</v>
      </c>
    </row>
    <row r="101" spans="1:6" ht="15.75" thickBot="1" x14ac:dyDescent="0.3">
      <c r="A101" s="15" t="s">
        <v>7</v>
      </c>
      <c r="B101" s="31">
        <v>111</v>
      </c>
      <c r="C101" s="53"/>
      <c r="D101" s="43">
        <f t="shared" si="4"/>
        <v>0</v>
      </c>
      <c r="F101">
        <f t="shared" si="3"/>
        <v>0</v>
      </c>
    </row>
    <row r="102" spans="1:6" s="3" customFormat="1" ht="15.75" thickBot="1" x14ac:dyDescent="0.3">
      <c r="A102" s="18" t="s">
        <v>9</v>
      </c>
      <c r="B102" s="27">
        <v>116</v>
      </c>
      <c r="C102" s="54"/>
      <c r="D102" s="44">
        <f t="shared" si="4"/>
        <v>0</v>
      </c>
      <c r="F102">
        <f t="shared" si="3"/>
        <v>0</v>
      </c>
    </row>
    <row r="103" spans="1:6" ht="15.75" thickBot="1" x14ac:dyDescent="0.3">
      <c r="A103" s="15" t="s">
        <v>5</v>
      </c>
      <c r="B103" s="31">
        <v>94</v>
      </c>
      <c r="C103" s="53"/>
      <c r="D103" s="43">
        <f t="shared" si="4"/>
        <v>0</v>
      </c>
      <c r="F103">
        <f t="shared" si="3"/>
        <v>0</v>
      </c>
    </row>
    <row r="104" spans="1:6" ht="15.75" thickBot="1" x14ac:dyDescent="0.3">
      <c r="A104" s="15" t="s">
        <v>129</v>
      </c>
      <c r="B104" s="48">
        <v>126</v>
      </c>
      <c r="C104" s="53"/>
      <c r="D104" s="43">
        <f t="shared" si="4"/>
        <v>0</v>
      </c>
    </row>
    <row r="105" spans="1:6" ht="30.75" customHeight="1" thickBot="1" x14ac:dyDescent="0.3">
      <c r="A105" s="15" t="s">
        <v>139</v>
      </c>
      <c r="B105" s="48">
        <v>110</v>
      </c>
      <c r="C105" s="53"/>
      <c r="D105" s="43">
        <f t="shared" si="4"/>
        <v>0</v>
      </c>
    </row>
    <row r="106" spans="1:6" ht="15.75" x14ac:dyDescent="0.25">
      <c r="A106" s="66" t="s">
        <v>10</v>
      </c>
      <c r="B106" s="67"/>
      <c r="C106" s="19"/>
      <c r="D106" s="41"/>
      <c r="F106">
        <f t="shared" si="3"/>
        <v>0</v>
      </c>
    </row>
    <row r="107" spans="1:6" x14ac:dyDescent="0.25">
      <c r="A107" s="8" t="s">
        <v>71</v>
      </c>
      <c r="B107" s="28">
        <v>95</v>
      </c>
      <c r="C107" s="49"/>
      <c r="D107" s="33">
        <f t="shared" si="4"/>
        <v>0</v>
      </c>
      <c r="F107">
        <f t="shared" si="3"/>
        <v>0</v>
      </c>
    </row>
    <row r="108" spans="1:6" ht="15.75" thickBot="1" x14ac:dyDescent="0.3">
      <c r="A108" s="9" t="s">
        <v>72</v>
      </c>
      <c r="B108" s="17">
        <v>95</v>
      </c>
      <c r="C108" s="51"/>
      <c r="D108" s="37">
        <f t="shared" si="4"/>
        <v>0</v>
      </c>
      <c r="F108">
        <f t="shared" si="3"/>
        <v>0</v>
      </c>
    </row>
    <row r="109" spans="1:6" ht="15.75" x14ac:dyDescent="0.25">
      <c r="A109" s="66" t="s">
        <v>62</v>
      </c>
      <c r="B109" s="67"/>
      <c r="C109" s="19"/>
      <c r="D109" s="40"/>
      <c r="F109">
        <f t="shared" si="3"/>
        <v>0</v>
      </c>
    </row>
    <row r="110" spans="1:6" x14ac:dyDescent="0.25">
      <c r="A110" s="8" t="s">
        <v>75</v>
      </c>
      <c r="B110" s="28">
        <v>116</v>
      </c>
      <c r="C110" s="49"/>
      <c r="D110" s="33">
        <f t="shared" si="4"/>
        <v>0</v>
      </c>
      <c r="F110">
        <f t="shared" si="3"/>
        <v>0</v>
      </c>
    </row>
    <row r="111" spans="1:6" ht="15.75" thickBot="1" x14ac:dyDescent="0.3">
      <c r="A111" s="26" t="s">
        <v>128</v>
      </c>
      <c r="B111" s="32">
        <v>116</v>
      </c>
      <c r="C111" s="54"/>
      <c r="D111" s="35">
        <f t="shared" si="4"/>
        <v>0</v>
      </c>
    </row>
    <row r="112" spans="1:6" ht="15.75" x14ac:dyDescent="0.25">
      <c r="A112" s="64" t="s">
        <v>8</v>
      </c>
      <c r="B112" s="65"/>
      <c r="C112" s="19"/>
      <c r="D112" s="41"/>
      <c r="F112">
        <f t="shared" si="3"/>
        <v>0</v>
      </c>
    </row>
    <row r="113" spans="1:6" x14ac:dyDescent="0.25">
      <c r="A113" s="11" t="s">
        <v>73</v>
      </c>
      <c r="B113" s="28">
        <v>126</v>
      </c>
      <c r="C113" s="49"/>
      <c r="D113" s="33">
        <f t="shared" si="4"/>
        <v>0</v>
      </c>
      <c r="F113">
        <f t="shared" si="3"/>
        <v>0</v>
      </c>
    </row>
    <row r="114" spans="1:6" ht="30.75" thickBot="1" x14ac:dyDescent="0.3">
      <c r="A114" s="11" t="s">
        <v>130</v>
      </c>
      <c r="B114" s="28">
        <v>126</v>
      </c>
      <c r="C114" s="49"/>
      <c r="D114" s="33">
        <f t="shared" si="4"/>
        <v>0</v>
      </c>
    </row>
    <row r="115" spans="1:6" ht="15.75" x14ac:dyDescent="0.25">
      <c r="A115" s="66" t="s">
        <v>138</v>
      </c>
      <c r="B115" s="67"/>
      <c r="C115" s="19"/>
      <c r="D115" s="41"/>
      <c r="F115">
        <f t="shared" si="3"/>
        <v>0</v>
      </c>
    </row>
    <row r="116" spans="1:6" x14ac:dyDescent="0.25">
      <c r="A116" s="8" t="s">
        <v>76</v>
      </c>
      <c r="B116" s="28">
        <v>95</v>
      </c>
      <c r="C116" s="49"/>
      <c r="D116" s="33">
        <f t="shared" si="4"/>
        <v>0</v>
      </c>
      <c r="F116">
        <f t="shared" si="3"/>
        <v>0</v>
      </c>
    </row>
    <row r="117" spans="1:6" x14ac:dyDescent="0.25">
      <c r="A117" s="8" t="s">
        <v>77</v>
      </c>
      <c r="B117" s="28">
        <v>95</v>
      </c>
      <c r="C117" s="49"/>
      <c r="D117" s="33">
        <f t="shared" si="4"/>
        <v>0</v>
      </c>
      <c r="F117">
        <f t="shared" si="3"/>
        <v>0</v>
      </c>
    </row>
    <row r="118" spans="1:6" x14ac:dyDescent="0.25">
      <c r="A118" s="8" t="s">
        <v>78</v>
      </c>
      <c r="B118" s="28">
        <v>95</v>
      </c>
      <c r="C118" s="49"/>
      <c r="D118" s="33">
        <f t="shared" si="4"/>
        <v>0</v>
      </c>
      <c r="F118">
        <f t="shared" si="3"/>
        <v>0</v>
      </c>
    </row>
    <row r="119" spans="1:6" x14ac:dyDescent="0.25">
      <c r="A119" s="14" t="s">
        <v>131</v>
      </c>
      <c r="B119" s="28">
        <v>95</v>
      </c>
      <c r="C119" s="50"/>
      <c r="D119" s="33">
        <f t="shared" si="4"/>
        <v>0</v>
      </c>
    </row>
    <row r="120" spans="1:6" ht="15.75" thickBot="1" x14ac:dyDescent="0.3">
      <c r="A120" s="9" t="s">
        <v>79</v>
      </c>
      <c r="B120" s="17">
        <v>95</v>
      </c>
      <c r="C120" s="51"/>
      <c r="D120" s="37">
        <f t="shared" si="4"/>
        <v>0</v>
      </c>
      <c r="F120">
        <f t="shared" si="3"/>
        <v>0</v>
      </c>
    </row>
    <row r="121" spans="1:6" ht="15.75" x14ac:dyDescent="0.25">
      <c r="A121" s="66" t="s">
        <v>80</v>
      </c>
      <c r="B121" s="67"/>
      <c r="C121" s="19"/>
      <c r="D121" s="40"/>
      <c r="F121">
        <f t="shared" si="3"/>
        <v>0</v>
      </c>
    </row>
    <row r="122" spans="1:6" x14ac:dyDescent="0.25">
      <c r="A122" s="8" t="s">
        <v>81</v>
      </c>
      <c r="B122" s="28">
        <v>111</v>
      </c>
      <c r="C122" s="49"/>
      <c r="D122" s="33">
        <f t="shared" si="4"/>
        <v>0</v>
      </c>
      <c r="F122">
        <f t="shared" si="3"/>
        <v>0</v>
      </c>
    </row>
    <row r="123" spans="1:6" x14ac:dyDescent="0.25">
      <c r="A123" s="8" t="s">
        <v>82</v>
      </c>
      <c r="B123" s="28">
        <v>111</v>
      </c>
      <c r="C123" s="49"/>
      <c r="D123" s="33">
        <f t="shared" si="4"/>
        <v>0</v>
      </c>
      <c r="F123">
        <f t="shared" si="3"/>
        <v>0</v>
      </c>
    </row>
    <row r="124" spans="1:6" ht="30.75" thickBot="1" x14ac:dyDescent="0.3">
      <c r="A124" s="14" t="s">
        <v>83</v>
      </c>
      <c r="B124" s="29">
        <v>111</v>
      </c>
      <c r="C124" s="50"/>
      <c r="D124" s="35">
        <f t="shared" si="4"/>
        <v>0</v>
      </c>
      <c r="F124">
        <f t="shared" si="3"/>
        <v>0</v>
      </c>
    </row>
    <row r="125" spans="1:6" ht="15.75" x14ac:dyDescent="0.25">
      <c r="A125" s="66" t="s">
        <v>84</v>
      </c>
      <c r="B125" s="67"/>
      <c r="C125" s="19"/>
      <c r="D125" s="41"/>
      <c r="F125">
        <f t="shared" si="3"/>
        <v>0</v>
      </c>
    </row>
    <row r="126" spans="1:6" ht="30" x14ac:dyDescent="0.25">
      <c r="A126" s="8" t="s">
        <v>85</v>
      </c>
      <c r="B126" s="28">
        <v>116</v>
      </c>
      <c r="C126" s="49"/>
      <c r="D126" s="33">
        <f t="shared" si="4"/>
        <v>0</v>
      </c>
      <c r="F126">
        <f t="shared" si="3"/>
        <v>0</v>
      </c>
    </row>
    <row r="127" spans="1:6" ht="30.75" thickBot="1" x14ac:dyDescent="0.3">
      <c r="A127" s="9" t="s">
        <v>86</v>
      </c>
      <c r="B127" s="17">
        <v>116</v>
      </c>
      <c r="C127" s="51"/>
      <c r="D127" s="37">
        <f t="shared" si="4"/>
        <v>0</v>
      </c>
      <c r="F127">
        <f t="shared" si="3"/>
        <v>0</v>
      </c>
    </row>
    <row r="128" spans="1:6" ht="15.75" x14ac:dyDescent="0.25">
      <c r="A128" s="66" t="s">
        <v>113</v>
      </c>
      <c r="B128" s="67">
        <v>80</v>
      </c>
      <c r="C128" s="19"/>
      <c r="D128" s="41"/>
      <c r="F128">
        <f t="shared" si="3"/>
        <v>0</v>
      </c>
    </row>
    <row r="129" spans="1:6" x14ac:dyDescent="0.25">
      <c r="A129" s="8" t="s">
        <v>111</v>
      </c>
      <c r="B129" s="28">
        <v>84</v>
      </c>
      <c r="C129" s="49"/>
      <c r="D129" s="33">
        <f t="shared" ref="D129:D130" si="5">IF(C129&gt;4,C129*B129,IF(C129=0,0,"Количество не может быть меньше 5 шт."))</f>
        <v>0</v>
      </c>
      <c r="F129">
        <f t="shared" ref="F129:F130" si="6">IF(D129="Количество не может быть меньше 5 шт.",1,0)</f>
        <v>0</v>
      </c>
    </row>
    <row r="130" spans="1:6" ht="15.75" thickBot="1" x14ac:dyDescent="0.3">
      <c r="A130" s="8" t="s">
        <v>112</v>
      </c>
      <c r="B130" s="28">
        <v>84</v>
      </c>
      <c r="C130" s="49"/>
      <c r="D130" s="33">
        <f t="shared" si="5"/>
        <v>0</v>
      </c>
      <c r="F130">
        <f t="shared" si="6"/>
        <v>0</v>
      </c>
    </row>
    <row r="131" spans="1:6" ht="15.75" x14ac:dyDescent="0.25">
      <c r="A131" s="66" t="s">
        <v>114</v>
      </c>
      <c r="B131" s="67"/>
      <c r="C131" s="19"/>
      <c r="D131" s="41"/>
      <c r="F131">
        <f t="shared" si="3"/>
        <v>0</v>
      </c>
    </row>
    <row r="132" spans="1:6" ht="30" x14ac:dyDescent="0.25">
      <c r="A132" s="8" t="s">
        <v>88</v>
      </c>
      <c r="B132" s="28">
        <v>84</v>
      </c>
      <c r="C132" s="49"/>
      <c r="D132" s="33">
        <f t="shared" si="4"/>
        <v>0</v>
      </c>
      <c r="F132">
        <f t="shared" si="3"/>
        <v>0</v>
      </c>
    </row>
    <row r="133" spans="1:6" x14ac:dyDescent="0.25">
      <c r="A133" s="8" t="s">
        <v>90</v>
      </c>
      <c r="B133" s="28">
        <v>84</v>
      </c>
      <c r="C133" s="49"/>
      <c r="D133" s="33">
        <f t="shared" si="4"/>
        <v>0</v>
      </c>
      <c r="F133">
        <f t="shared" si="3"/>
        <v>0</v>
      </c>
    </row>
    <row r="134" spans="1:6" ht="15.75" thickBot="1" x14ac:dyDescent="0.3">
      <c r="A134" s="9" t="s">
        <v>89</v>
      </c>
      <c r="B134" s="17">
        <v>84</v>
      </c>
      <c r="C134" s="51"/>
      <c r="D134" s="37">
        <f t="shared" si="4"/>
        <v>0</v>
      </c>
      <c r="F134">
        <f t="shared" si="3"/>
        <v>0</v>
      </c>
    </row>
    <row r="135" spans="1:6" ht="15.75" thickBot="1" x14ac:dyDescent="0.3">
      <c r="A135" s="18" t="s">
        <v>87</v>
      </c>
      <c r="B135" s="27">
        <v>166</v>
      </c>
      <c r="C135" s="54"/>
      <c r="D135" s="44">
        <f t="shared" si="4"/>
        <v>0</v>
      </c>
      <c r="F135">
        <f t="shared" si="3"/>
        <v>0</v>
      </c>
    </row>
    <row r="136" spans="1:6" ht="15.75" thickBot="1" x14ac:dyDescent="0.3">
      <c r="A136" s="15" t="s">
        <v>11</v>
      </c>
      <c r="B136" s="31">
        <v>71</v>
      </c>
      <c r="C136" s="53"/>
      <c r="D136" s="43">
        <f t="shared" si="4"/>
        <v>0</v>
      </c>
      <c r="F136">
        <f t="shared" si="3"/>
        <v>0</v>
      </c>
    </row>
    <row r="137" spans="1:6" ht="18.75" x14ac:dyDescent="0.3">
      <c r="A137" s="68" t="s">
        <v>105</v>
      </c>
      <c r="B137" s="69"/>
      <c r="C137" s="69"/>
      <c r="D137" s="45" t="str">
        <f>IF(E137&lt;25000,"Минимальная сумма заказа 25 000 руб.",IF(F137&gt;0,"Количество не может быть меньше 5 шт.",SUM(D17:D136)))</f>
        <v>Минимальная сумма заказа 25 000 руб.</v>
      </c>
      <c r="E137">
        <f>SUM(D17:D136)</f>
        <v>0</v>
      </c>
      <c r="F137">
        <f>SUM(F17:F136)</f>
        <v>0</v>
      </c>
    </row>
    <row r="138" spans="1:6" x14ac:dyDescent="0.25">
      <c r="A138" s="60" t="s">
        <v>107</v>
      </c>
      <c r="B138" s="61"/>
      <c r="C138" s="61"/>
      <c r="D138" s="46" t="str">
        <f>IF(E137&lt;25000,"Минимальная сумма заказа 25 000 руб.",IF(F137&gt;0,"Количество не может быть меньше 5 шт.",D137*10%))</f>
        <v>Минимальная сумма заказа 25 000 руб.</v>
      </c>
    </row>
    <row r="139" spans="1:6" ht="32.25" customHeight="1" x14ac:dyDescent="0.25">
      <c r="A139" s="62" t="s">
        <v>108</v>
      </c>
      <c r="B139" s="63"/>
      <c r="C139" s="63"/>
      <c r="D139" s="46" t="str">
        <f>IF(E137&lt;25000,"Минимальная сумма заказа 25 000 руб.",IF(F137&gt;0,"Количество не может быть меньше 5 шт.",(SUM(C17:C136)*2.5)))</f>
        <v>Минимальная сумма заказа 25 000 руб.</v>
      </c>
    </row>
    <row r="140" spans="1:6" ht="19.5" thickBot="1" x14ac:dyDescent="0.35">
      <c r="A140" s="55" t="s">
        <v>106</v>
      </c>
      <c r="B140" s="56"/>
      <c r="C140" s="56"/>
      <c r="D140" s="47" t="str">
        <f>IF(E137&lt;25000,"Минимальная сумма заказа 25 000 руб.",IF(F137&gt;0,"Количество не может быть меньше 5 шт.",E137+D138+D139))</f>
        <v>Минимальная сумма заказа 25 000 руб.</v>
      </c>
    </row>
  </sheetData>
  <sheetProtection algorithmName="SHA-512" hashValue="FGgPd6ts267FFgK34v0P3+oVVnkEamt60QT8UJkW7dcBvqMrsx8wBpEYpR7ADTjO2JV/i0CLeEKpFLR60/2iow==" saltValue="TyfHgVMI1Ocy2fHdNc0J8w==" spinCount="100000" sheet="1" objects="1" scenarios="1"/>
  <mergeCells count="31">
    <mergeCell ref="A1:C1"/>
    <mergeCell ref="A5:C5"/>
    <mergeCell ref="A7:C7"/>
    <mergeCell ref="A9:C9"/>
    <mergeCell ref="A11:C11"/>
    <mergeCell ref="A67:B67"/>
    <mergeCell ref="A58:B58"/>
    <mergeCell ref="A50:B50"/>
    <mergeCell ref="A13:C13"/>
    <mergeCell ref="A16:D16"/>
    <mergeCell ref="A115:B115"/>
    <mergeCell ref="A85:B85"/>
    <mergeCell ref="A128:B128"/>
    <mergeCell ref="A84:B84"/>
    <mergeCell ref="A81:B81"/>
    <mergeCell ref="A140:C140"/>
    <mergeCell ref="A3:D3"/>
    <mergeCell ref="A48:B48"/>
    <mergeCell ref="A45:B45"/>
    <mergeCell ref="A35:B35"/>
    <mergeCell ref="A138:C138"/>
    <mergeCell ref="A139:C139"/>
    <mergeCell ref="A112:B112"/>
    <mergeCell ref="A109:B109"/>
    <mergeCell ref="A106:B106"/>
    <mergeCell ref="A93:B93"/>
    <mergeCell ref="A90:B90"/>
    <mergeCell ref="A137:C137"/>
    <mergeCell ref="A131:B131"/>
    <mergeCell ref="A125:B125"/>
    <mergeCell ref="A121:B121"/>
  </mergeCells>
  <hyperlinks>
    <hyperlink ref="C12" r:id="rId1" xr:uid="{B12B3D04-4DEE-4531-8E62-E14C1C30EF20}"/>
  </hyperlinks>
  <pageMargins left="0.7" right="0.7" top="0.75" bottom="0.75" header="0.3" footer="0.3"/>
  <pageSetup paperSize="9" scale="56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Бланк заказа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2025-01-20T03:35:53Z</cp:lastPrinted>
  <dcterms:created xsi:type="dcterms:W3CDTF">2020-12-15T08:11:42Z</dcterms:created>
  <dcterms:modified xsi:type="dcterms:W3CDTF">2025-01-22T05:46:49Z</dcterms:modified>
</cp:coreProperties>
</file>